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120" yWindow="-120" windowWidth="29040" windowHeight="15720" activeTab="1"/>
  </bookViews>
  <sheets>
    <sheet name="TT" sheetId="5" r:id="rId1"/>
    <sheet name="QD" sheetId="6" r:id="rId2"/>
  </sheets>
  <definedNames>
    <definedName name="_xlnm._FilterDatabase" localSheetId="1" hidden="1">QD!$A$10:$R$32</definedName>
    <definedName name="_xlnm._FilterDatabase" localSheetId="0" hidden="1">TT!$A$8:$R$32</definedName>
    <definedName name="_xlnm.Print_Area" localSheetId="1">QD!$A$1:$R$32</definedName>
    <definedName name="_xlnm.Print_Area" localSheetId="0">TT!$A$1:$R$32</definedName>
    <definedName name="_xlnm.Print_Titles" localSheetId="1">QD!$8:$10</definedName>
    <definedName name="_xlnm.Print_Titles" localSheetId="0">TT!$8:$10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26" i="6" l="1"/>
  <c r="O26" i="6"/>
  <c r="N26" i="6"/>
  <c r="M26" i="6"/>
  <c r="L26" i="6"/>
  <c r="K26" i="6"/>
  <c r="H26" i="6"/>
  <c r="F26" i="6"/>
  <c r="Q25" i="6"/>
  <c r="G25" i="6"/>
  <c r="D25" i="6" s="1"/>
  <c r="Q24" i="6"/>
  <c r="G24" i="6"/>
  <c r="E24" i="6"/>
  <c r="D24" i="6"/>
  <c r="Q23" i="6"/>
  <c r="G23" i="6"/>
  <c r="E23" i="6"/>
  <c r="Q22" i="6"/>
  <c r="G22" i="6"/>
  <c r="D22" i="6"/>
  <c r="Q21" i="6"/>
  <c r="G21" i="6"/>
  <c r="D21" i="6"/>
  <c r="Q20" i="6"/>
  <c r="G20" i="6"/>
  <c r="D20" i="6" s="1"/>
  <c r="Q19" i="6"/>
  <c r="G19" i="6"/>
  <c r="E19" i="6"/>
  <c r="E26" i="6" s="1"/>
  <c r="D19" i="6"/>
  <c r="Q18" i="6"/>
  <c r="G18" i="6"/>
  <c r="D18" i="6"/>
  <c r="Q17" i="6"/>
  <c r="G17" i="6"/>
  <c r="D17" i="6"/>
  <c r="Q16" i="6"/>
  <c r="G16" i="6"/>
  <c r="G26" i="6" s="1"/>
  <c r="D16" i="6"/>
  <c r="D15" i="6"/>
  <c r="Q14" i="6"/>
  <c r="D14" i="6"/>
  <c r="D13" i="6"/>
  <c r="Q12" i="6"/>
  <c r="D12" i="6"/>
  <c r="Q11" i="6"/>
  <c r="D11" i="6"/>
  <c r="P26" i="5"/>
  <c r="O26" i="5"/>
  <c r="N26" i="5"/>
  <c r="M26" i="5"/>
  <c r="L26" i="5"/>
  <c r="K26" i="5"/>
  <c r="H26" i="5"/>
  <c r="F26" i="5"/>
  <c r="Q25" i="5"/>
  <c r="G25" i="5"/>
  <c r="D25" i="5" s="1"/>
  <c r="Q24" i="5"/>
  <c r="G24" i="5"/>
  <c r="E24" i="5"/>
  <c r="D24" i="5" s="1"/>
  <c r="Q23" i="5"/>
  <c r="G23" i="5"/>
  <c r="E23" i="5"/>
  <c r="D23" i="5" s="1"/>
  <c r="Q22" i="5"/>
  <c r="G22" i="5"/>
  <c r="D22" i="5"/>
  <c r="Q21" i="5"/>
  <c r="G21" i="5"/>
  <c r="D21" i="5" s="1"/>
  <c r="Q20" i="5"/>
  <c r="G20" i="5"/>
  <c r="D20" i="5" s="1"/>
  <c r="Q19" i="5"/>
  <c r="G19" i="5"/>
  <c r="E19" i="5"/>
  <c r="Q18" i="5"/>
  <c r="G18" i="5"/>
  <c r="D18" i="5" s="1"/>
  <c r="Q17" i="5"/>
  <c r="G17" i="5"/>
  <c r="D17" i="5" s="1"/>
  <c r="Q16" i="5"/>
  <c r="G16" i="5"/>
  <c r="D16" i="5" s="1"/>
  <c r="D15" i="5"/>
  <c r="Q14" i="5"/>
  <c r="D14" i="5"/>
  <c r="D13" i="5"/>
  <c r="Q12" i="5"/>
  <c r="D12" i="5"/>
  <c r="Q11" i="5"/>
  <c r="D11" i="5"/>
  <c r="Q26" i="6" l="1"/>
  <c r="Q27" i="6" s="1"/>
  <c r="Q28" i="6" s="1"/>
  <c r="Q31" i="6" s="1"/>
  <c r="D23" i="6"/>
  <c r="E26" i="5"/>
  <c r="D26" i="6"/>
  <c r="D19" i="5"/>
  <c r="D26" i="5"/>
  <c r="Q26" i="5"/>
  <c r="Q27" i="5" s="1"/>
  <c r="Q28" i="5" s="1"/>
  <c r="G26" i="5"/>
  <c r="Q31" i="5" l="1"/>
</calcChain>
</file>

<file path=xl/sharedStrings.xml><?xml version="1.0" encoding="utf-8"?>
<sst xmlns="http://schemas.openxmlformats.org/spreadsheetml/2006/main" count="162" uniqueCount="59">
  <si>
    <t/>
  </si>
  <si>
    <t>STT</t>
  </si>
  <si>
    <t>Họ và tên</t>
  </si>
  <si>
    <t>Địa chỉ thường trú</t>
  </si>
  <si>
    <t>Diện tích đất bồi thường (m²)</t>
  </si>
  <si>
    <t>Giá trị bồi thường, hỗ trợ về đất</t>
  </si>
  <si>
    <t>Giá trị bồi thường, hỗ trợ về nhà, vật kiến trúc</t>
  </si>
  <si>
    <t>Giá trị bồi thường, hỗ trợ về cây trồng</t>
  </si>
  <si>
    <t>Giá trị về các chính sách hỗ trợ</t>
  </si>
  <si>
    <t>Thưởng di dời</t>
  </si>
  <si>
    <t>Tổng cộng giá trị bồi thường, hỗ trợ</t>
  </si>
  <si>
    <t>Ghi chú</t>
  </si>
  <si>
    <t>Tổng</t>
  </si>
  <si>
    <t>Phi nông nghiệp</t>
  </si>
  <si>
    <t>Nông nghiệp</t>
  </si>
  <si>
    <t>Đất ở tại nông thôn</t>
  </si>
  <si>
    <t>Đất trồng cây lâu năm</t>
  </si>
  <si>
    <t>Đất trồng lúa</t>
  </si>
  <si>
    <t>Đất trồng cây hàng năm khác</t>
  </si>
  <si>
    <t>- Kinh phí UBND cấp xã (0,525%)</t>
  </si>
  <si>
    <t>- TTPTQĐ.CNLT (2,975%)</t>
  </si>
  <si>
    <t>2. Kinh phí tổ chức thực hiện bồi thường 3,5%, trong đó:</t>
  </si>
  <si>
    <t>CỘNG HOÀ XÃ HỘI CHỦ NGHĨA VIỆT NAM</t>
  </si>
  <si>
    <t>Độc lập - Tự do - Hạnh phúc</t>
  </si>
  <si>
    <t>BẢNG TỔNG HỢP GIÁ TRỊ BỒI THƯỜNG, HỖ TRỢ CỦA CÁC HỘ GIA ĐÌNH, CÁ NHÂN</t>
  </si>
  <si>
    <t>1. Tổng số tiền bồi thường, hỗ trợ:</t>
  </si>
  <si>
    <t>UBND XÃ BÌNH AN</t>
  </si>
  <si>
    <t>PHÒNG KINH TẾ</t>
  </si>
  <si>
    <t>XÃ BÌNH AN</t>
  </si>
  <si>
    <t>Đất công</t>
  </si>
  <si>
    <t xml:space="preserve">ỦY BAN NHÂN DÂN </t>
  </si>
  <si>
    <t>ấp An Bình, xã Bình An, thành phố Đồng Nai</t>
  </si>
  <si>
    <t>Tổng cộng (1+2):</t>
  </si>
  <si>
    <t>Công ty TNHH MTV Tổng công ty cao su Đồng Nai</t>
  </si>
  <si>
    <t>khu phố Trung tâm, phường Long Khánh, thành phố Đồng Nai</t>
  </si>
  <si>
    <t>Trường mầm non An Viễng</t>
  </si>
  <si>
    <t>Trường Tiểu học Bình An</t>
  </si>
  <si>
    <t>Trạm y tế xã Bình An</t>
  </si>
  <si>
    <t>Đất công do UBND xã Bình An quản lý</t>
  </si>
  <si>
    <t>khu tái định cư Long Đức, ấp Long Đức, xã Bình An, thành phố Đồng Nai</t>
  </si>
  <si>
    <t>Đỗ Thị Kim Nhi</t>
  </si>
  <si>
    <t>Phạm Thị Ngọc Thảo</t>
  </si>
  <si>
    <t>181A/48T Âu Dương Lân, phường Chánh Hưng, thành phố Hồ Chí Minh</t>
  </si>
  <si>
    <t>Mai Thị Oanh và Nguyễn Thị Trâm Anh (cùng sử dụng đất)</t>
  </si>
  <si>
    <t>Nguyễn Văn Dũng</t>
  </si>
  <si>
    <t>Nguyễn Thanh Tùng và Hồ Thị Phụng</t>
  </si>
  <si>
    <t>Lê Đăng Minh và Nguyễn Thị Niềm</t>
  </si>
  <si>
    <t>Thòng A Cẩu</t>
  </si>
  <si>
    <t>Nguyễn Thị Hồng Hạnh</t>
  </si>
  <si>
    <t>tổ 4, khu phố Đồng, phường Phước Tân, thành phố Đồng Nai</t>
  </si>
  <si>
    <t>Lương Hữu Cường</t>
  </si>
  <si>
    <t>số 95/2, đường Trần Hưng Đạo, tổ 8, khu phố 8, phường Long Thuận, tỉnh Đồng Tháp</t>
  </si>
  <si>
    <t>Nguyễn Tấn Việt và Nguyễn Thị Luyện</t>
  </si>
  <si>
    <t>khu phố Cầu Xéo, phường Long Thành, thành phố Đồng Nai</t>
  </si>
  <si>
    <t>Thuộc dự án: Bồi thường, hỗ trợ, tái định cư, giải phóng mặt bằng Nâng cấp mở rộng tuyến đường ĐT.769 huyện Thống Nhất và Long Thành đoạn qua địa bàn xã Bình An, thành phố Đồng Nai (Đợt 7)</t>
  </si>
  <si>
    <t>Bằng chữ: Bảy tỷ, tám trăm năm mươi triệu, ba trăm hai mươi mốt nghìn, năm trăm sáu mươi mốt đồng./.</t>
  </si>
  <si>
    <t>(Kèm theo Quyết định số          /QĐ-UBND  ngày      tháng       năm 2026 của Ủy ban nhân dân xã Bình An).</t>
  </si>
  <si>
    <t>số 47, đường số 1, tổ 3, khu phố Trung Tâm, phường Xuân Lập thành phố Đồng Nai</t>
  </si>
  <si>
    <t>(Kèm theo Tờ trình số 309/TTr-PKT  ngày 17 tháng 8 năm 2026 của Phòng Kinh tế xã Bình 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</si>
</sst>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_);_(* \(#,##0\);_(* &quot;-&quot;_);_(@_)"/>
    <numFmt numFmtId="165" formatCode="0.######"/>
    <numFmt numFmtId="166" formatCode="#,##0.0"/>
    <numFmt numFmtId="167" formatCode="_(* #,##0.0_);_(* \(#,##0.0\);_(* &quot;-&quot;_);_(@_)"/>
  </numFmts>
  <fonts count="16" x14ac:knownFonts="1">
    <font>
      <sz val="11"/>
      <color theme="1"/>
      <name val="Calibri"/>
      <family val="2"/>
      <scheme val="minor"/>
    </font>
    <font>
      <sz val="25"/>
      <name val="Times New Roman"/>
      <family val="1"/>
    </font>
    <font>
      <b/>
      <sz val="25"/>
      <name val="Times New Roman"/>
      <family val="1"/>
    </font>
    <font>
      <i/>
      <sz val="20"/>
      <name val="Times New Roman"/>
      <family val="1"/>
    </font>
    <font>
      <sz val="25"/>
      <name val="Calibri"/>
      <family val="2"/>
      <scheme val="minor"/>
    </font>
    <font>
      <i/>
      <sz val="25"/>
      <name val="Times New Roman"/>
      <family val="1"/>
    </font>
    <font>
      <sz val="20"/>
      <name val="Calibri"/>
      <family val="2"/>
      <scheme val="minor"/>
    </font>
    <font>
      <sz val="20"/>
      <name val="Times New Roman"/>
      <family val="1"/>
    </font>
    <font>
      <sz val="12"/>
      <name val="Times New Roman"/>
      <family val="1"/>
    </font>
    <font>
      <sz val="11"/>
      <name val="Calibri"/>
      <family val="2"/>
      <scheme val="minor"/>
    </font>
    <font>
      <sz val="15"/>
      <name val="Calibri"/>
      <family val="2"/>
      <scheme val="minor"/>
    </font>
    <font>
      <sz val="25"/>
      <name val="Times New Roman"/>
      <family val="1"/>
      <charset val="163"/>
    </font>
    <font>
      <sz val="15"/>
      <name val="Calibri"/>
      <family val="2"/>
      <charset val="163"/>
      <scheme val="minor"/>
    </font>
    <font>
      <b/>
      <sz val="11"/>
      <name val="Calibri"/>
      <family val="2"/>
      <charset val="163"/>
      <scheme val="minor"/>
    </font>
    <font>
      <b/>
      <sz val="20"/>
      <name val="Calibri"/>
      <family val="2"/>
      <scheme val="minor"/>
    </font>
    <font>
      <i/>
      <sz val="26"/>
      <name val="Times New Roman"/>
      <family val="1"/>
    </font>
  </fonts>
  <fills count="3">
    <fill>
      <patternFill patternType="none"/>
    </fill>
    <fill>
      <patternFill patternType="gray125"/>
    </fill>
    <fill>
      <patternFill patternType="solid">
        <f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164" fontId="2" fillId="2" borderId="1" xfId="0" applyNumberFormat="1" applyFont="1" applyFill="1" applyBorder="1" applyAlignment="1">
      <alignment horizontal="right" vertical="center" wrapText="1"/>
    </xf>
    <xf numFmtId="165" fontId="1" fillId="2" borderId="1" xfId="0" applyNumberFormat="1" applyFont="1" applyFill="1" applyBorder="1" applyAlignment="1">
      <alignment horizontal="right" vertical="center" wrapText="1"/>
    </xf>
    <xf numFmtId="166" fontId="1" fillId="2" borderId="1" xfId="0" applyNumberFormat="1" applyFont="1" applyFill="1" applyBorder="1" applyAlignment="1">
      <alignment horizontal="right" vertical="center" wrapText="1"/>
    </xf>
    <xf numFmtId="165" fontId="2" fillId="2" borderId="1" xfId="0" applyNumberFormat="1" applyFont="1" applyFill="1" applyBorder="1" applyAlignment="1">
      <alignment horizontal="right" vertical="center" wrapText="1"/>
    </xf>
    <xf numFmtId="166" fontId="2" fillId="2" borderId="1" xfId="0" applyNumberFormat="1" applyFont="1" applyFill="1" applyBorder="1" applyAlignment="1">
      <alignment horizontal="right" vertical="center" wrapText="1"/>
    </xf>
    <xf numFmtId="0" fontId="2" fillId="2" borderId="1" xfId="0" applyFont="1" applyFill="1" applyBorder="1" applyAlignment="1">
      <alignment horizontal="right" vertical="center" wrapText="1"/>
    </xf>
    <xf numFmtId="0" fontId="1" fillId="0" borderId="1" xfId="0" applyFont="1" applyFill="1" applyBorder="1" applyAlignment="1">
      <alignmen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4" fillId="0" borderId="0" xfId="0" applyFont="1"/>
    <xf numFmtId="0" fontId="6" fillId="0" borderId="0" xfId="0" applyFont="1"/>
    <xf numFmtId="0" fontId="9" fillId="0" borderId="0" xfId="0" applyFont="1"/>
    <xf numFmtId="0" fontId="10" fillId="0" borderId="0" xfId="0" applyFont="1"/>
    <xf numFmtId="0" fontId="11" fillId="2" borderId="1" xfId="0" applyFont="1" applyFill="1" applyBorder="1" applyAlignment="1">
      <alignment horizontal="left" vertical="center" wrapText="1"/>
    </xf>
    <xf numFmtId="167" fontId="2"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 fillId="2" borderId="1" xfId="0" applyNumberFormat="1" applyFont="1" applyFill="1" applyBorder="1" applyAlignment="1">
      <alignment horizontal="right" vertical="center" wrapText="1"/>
    </xf>
    <xf numFmtId="0" fontId="12" fillId="0" borderId="0" xfId="0" applyFont="1"/>
    <xf numFmtId="0" fontId="13" fillId="0" borderId="0" xfId="0" applyFont="1"/>
    <xf numFmtId="0" fontId="14" fillId="0" borderId="0" xfId="0" applyFont="1"/>
    <xf numFmtId="0" fontId="2" fillId="2" borderId="0" xfId="0" applyFont="1" applyFill="1" applyAlignment="1">
      <alignment vertical="top" wrapText="1"/>
    </xf>
    <xf numFmtId="0" fontId="11" fillId="0" borderId="1" xfId="0" applyFont="1" applyFill="1" applyBorder="1" applyAlignment="1">
      <alignment horizontal="left" vertical="center" wrapText="1"/>
    </xf>
    <xf numFmtId="0" fontId="2" fillId="2" borderId="1" xfId="0" applyFont="1" applyFill="1" applyBorder="1" applyAlignment="1">
      <alignment vertical="center" wrapText="1"/>
    </xf>
    <xf numFmtId="0" fontId="1" fillId="2" borderId="1" xfId="0" applyFont="1" applyFill="1" applyBorder="1" applyAlignment="1">
      <alignment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0" xfId="0" applyFont="1" applyFill="1" applyAlignment="1">
      <alignment horizontal="center" wrapText="1"/>
    </xf>
    <xf numFmtId="0" fontId="2" fillId="2" borderId="0" xfId="0" applyFont="1" applyFill="1" applyAlignment="1">
      <alignment horizontal="center" vertical="center" wrapText="1"/>
    </xf>
    <xf numFmtId="0" fontId="3" fillId="2" borderId="0" xfId="0" applyFont="1" applyFill="1" applyAlignment="1">
      <alignment horizontal="center" vertical="center"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1" fillId="2" borderId="0" xfId="0" applyFont="1" applyFill="1" applyAlignment="1">
      <alignment horizontal="center" vertical="top" wrapText="1"/>
    </xf>
    <xf numFmtId="0" fontId="2" fillId="2" borderId="0" xfId="0" applyFont="1" applyFill="1" applyAlignment="1">
      <alignment horizontal="center" vertical="top" wrapText="1"/>
    </xf>
    <xf numFmtId="0" fontId="5" fillId="2"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2309813</xdr:colOff>
      <xdr:row>2</xdr:row>
      <xdr:rowOff>38038</xdr:rowOff>
    </xdr:from>
    <xdr:to>
      <xdr:col>3</xdr:col>
      <xdr:colOff>809625</xdr:colOff>
      <xdr:row>2</xdr:row>
      <xdr:rowOff>38038</xdr:rowOff>
    </xdr:to>
    <xdr:cxnSp macro="">
      <xdr:nvCxnSpPr>
        <xdr:cNvPr id="2" name="Straight Connector 1">
          <a:extLst>
            <a:ext uri="{FF2B5EF4-FFF2-40B4-BE49-F238E27FC236}">
              <a16:creationId xmlns:a16="http://schemas.microsoft.com/office/drawing/2014/main" xmlns="" id="{9F39D536-BEE2-A188-5745-72903DA499AB}"/>
            </a:ext>
          </a:extLst>
        </xdr:cNvPr>
        <xdr:cNvCxnSpPr/>
      </xdr:nvCxnSpPr>
      <xdr:spPr>
        <a:xfrm>
          <a:off x="5881688" y="847663"/>
          <a:ext cx="2166937" cy="0"/>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897761</xdr:colOff>
      <xdr:row>2</xdr:row>
      <xdr:rowOff>97105</xdr:rowOff>
    </xdr:from>
    <xdr:to>
      <xdr:col>16</xdr:col>
      <xdr:colOff>523874</xdr:colOff>
      <xdr:row>2</xdr:row>
      <xdr:rowOff>97105</xdr:rowOff>
    </xdr:to>
    <xdr:cxnSp macro="">
      <xdr:nvCxnSpPr>
        <xdr:cNvPr id="3" name="Straight Connector 2">
          <a:extLst>
            <a:ext uri="{FF2B5EF4-FFF2-40B4-BE49-F238E27FC236}">
              <a16:creationId xmlns:a16="http://schemas.microsoft.com/office/drawing/2014/main" xmlns="" id="{AB28FAF9-8CA7-4CA3-B0B3-08A7A9529B2D}"/>
            </a:ext>
          </a:extLst>
        </xdr:cNvPr>
        <xdr:cNvCxnSpPr/>
      </xdr:nvCxnSpPr>
      <xdr:spPr>
        <a:xfrm>
          <a:off x="23924449" y="906730"/>
          <a:ext cx="3388488" cy="0"/>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2407227</xdr:colOff>
      <xdr:row>2</xdr:row>
      <xdr:rowOff>96486</xdr:rowOff>
    </xdr:from>
    <xdr:to>
      <xdr:col>3</xdr:col>
      <xdr:colOff>519545</xdr:colOff>
      <xdr:row>2</xdr:row>
      <xdr:rowOff>96486</xdr:rowOff>
    </xdr:to>
    <xdr:cxnSp macro="">
      <xdr:nvCxnSpPr>
        <xdr:cNvPr id="2" name="Straight Connector 1">
          <a:extLst>
            <a:ext uri="{FF2B5EF4-FFF2-40B4-BE49-F238E27FC236}">
              <a16:creationId xmlns:a16="http://schemas.microsoft.com/office/drawing/2014/main" xmlns="" id="{9F39D536-BEE2-A188-5745-72903DA499AB}"/>
            </a:ext>
          </a:extLst>
        </xdr:cNvPr>
        <xdr:cNvCxnSpPr/>
      </xdr:nvCxnSpPr>
      <xdr:spPr>
        <a:xfrm>
          <a:off x="5957454" y="927759"/>
          <a:ext cx="1783773" cy="0"/>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14</xdr:col>
      <xdr:colOff>757052</xdr:colOff>
      <xdr:row>2</xdr:row>
      <xdr:rowOff>144730</xdr:rowOff>
    </xdr:from>
    <xdr:to>
      <xdr:col>16</xdr:col>
      <xdr:colOff>623455</xdr:colOff>
      <xdr:row>2</xdr:row>
      <xdr:rowOff>144730</xdr:rowOff>
    </xdr:to>
    <xdr:cxnSp macro="">
      <xdr:nvCxnSpPr>
        <xdr:cNvPr id="3" name="Straight Connector 2">
          <a:extLst>
            <a:ext uri="{FF2B5EF4-FFF2-40B4-BE49-F238E27FC236}">
              <a16:creationId xmlns:a16="http://schemas.microsoft.com/office/drawing/2014/main" xmlns="" id="{AB28FAF9-8CA7-4CA3-B0B3-08A7A9529B2D}"/>
            </a:ext>
          </a:extLst>
        </xdr:cNvPr>
        <xdr:cNvCxnSpPr/>
      </xdr:nvCxnSpPr>
      <xdr:spPr>
        <a:xfrm>
          <a:off x="23565097" y="976003"/>
          <a:ext cx="3624449" cy="0"/>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zoomScale="40" zoomScaleNormal="40" workbookViewId="0">
      <pane ySplit="10" topLeftCell="A29" activePane="bottomLeft" state="frozen"/>
      <selection activeCell="A10" sqref="A10"/>
      <selection pane="bottomLeft" activeCell="V13" sqref="V13"/>
    </sheetView>
  </sheetViews>
  <sheetFormatPr defaultColWidth="9.109375" defaultRowHeight="14.4" x14ac:dyDescent="0.3"/>
  <cols>
    <col min="1" max="1" width="10.6640625" style="14" customWidth="1"/>
    <col min="2" max="2" width="42.6640625" style="14" customWidth="1"/>
    <col min="3" max="3" width="55" style="14" customWidth="1"/>
    <col min="4" max="4" width="22.109375" style="21" customWidth="1"/>
    <col min="5" max="5" width="14.5546875" style="14" customWidth="1"/>
    <col min="6" max="6" width="15.109375" style="14" customWidth="1"/>
    <col min="7" max="7" width="16.44140625" style="14" customWidth="1"/>
    <col min="8" max="8" width="18.44140625" style="14" customWidth="1"/>
    <col min="9" max="10" width="14.109375" style="14" customWidth="1"/>
    <col min="11" max="11" width="20.44140625" style="14" customWidth="1"/>
    <col min="12" max="12" width="35.6640625" style="14" customWidth="1"/>
    <col min="13" max="13" width="32.88671875" style="14" customWidth="1"/>
    <col min="14" max="14" width="32.44140625" style="14" customWidth="1"/>
    <col min="15" max="15" width="26.6640625" style="14" customWidth="1"/>
    <col min="16" max="16" width="29.6640625" style="14" customWidth="1"/>
    <col min="17" max="17" width="37.5546875" style="14" customWidth="1"/>
    <col min="18" max="18" width="17" style="14" customWidth="1"/>
    <col min="19" max="16384" width="9.109375" style="14"/>
  </cols>
  <sheetData>
    <row r="1" spans="1:18" s="12" customFormat="1" ht="32.25" customHeight="1" x14ac:dyDescent="0.6">
      <c r="A1" s="36" t="s">
        <v>26</v>
      </c>
      <c r="B1" s="36"/>
      <c r="C1" s="36"/>
      <c r="D1" s="36"/>
      <c r="E1" s="36"/>
      <c r="F1" s="36"/>
      <c r="G1" s="36"/>
      <c r="H1" s="36"/>
      <c r="I1" s="36"/>
      <c r="K1" s="23"/>
      <c r="L1" s="23"/>
      <c r="M1" s="23"/>
      <c r="N1" s="37" t="s">
        <v>22</v>
      </c>
      <c r="O1" s="37"/>
      <c r="P1" s="37"/>
      <c r="Q1" s="37"/>
      <c r="R1" s="37"/>
    </row>
    <row r="2" spans="1:18" s="12" customFormat="1" ht="32.25" customHeight="1" x14ac:dyDescent="0.6">
      <c r="A2" s="37" t="s">
        <v>27</v>
      </c>
      <c r="B2" s="37"/>
      <c r="C2" s="37"/>
      <c r="D2" s="37"/>
      <c r="E2" s="37"/>
      <c r="F2" s="37"/>
      <c r="G2" s="37"/>
      <c r="H2" s="37"/>
      <c r="I2" s="37"/>
      <c r="K2" s="23"/>
      <c r="L2" s="23"/>
      <c r="M2" s="23"/>
      <c r="N2" s="37" t="s">
        <v>23</v>
      </c>
      <c r="O2" s="37"/>
      <c r="P2" s="37"/>
      <c r="Q2" s="37"/>
      <c r="R2" s="37"/>
    </row>
    <row r="3" spans="1:18" s="12" customFormat="1" ht="32.4" x14ac:dyDescent="0.6">
      <c r="A3" s="37"/>
      <c r="B3" s="37"/>
      <c r="C3" s="37"/>
      <c r="D3" s="37"/>
      <c r="E3" s="37"/>
      <c r="F3" s="37"/>
      <c r="G3" s="37"/>
      <c r="H3" s="37"/>
      <c r="I3" s="37"/>
      <c r="J3" s="38"/>
      <c r="K3" s="38"/>
      <c r="L3" s="38"/>
      <c r="M3" s="38"/>
      <c r="N3" s="38"/>
      <c r="O3" s="38"/>
      <c r="P3" s="38"/>
      <c r="Q3" s="38"/>
      <c r="R3" s="38"/>
    </row>
    <row r="4" spans="1:18" s="13" customFormat="1" ht="79.5" customHeight="1" x14ac:dyDescent="0.5">
      <c r="A4" s="31" t="s">
        <v>24</v>
      </c>
      <c r="B4" s="31"/>
      <c r="C4" s="31"/>
      <c r="D4" s="31"/>
      <c r="E4" s="31"/>
      <c r="F4" s="31"/>
      <c r="G4" s="31"/>
      <c r="H4" s="31"/>
      <c r="I4" s="31"/>
      <c r="J4" s="31"/>
      <c r="K4" s="31"/>
      <c r="L4" s="31"/>
      <c r="M4" s="31"/>
      <c r="N4" s="31"/>
      <c r="O4" s="31"/>
      <c r="P4" s="31"/>
      <c r="Q4" s="31"/>
      <c r="R4" s="31"/>
    </row>
    <row r="5" spans="1:18" s="13" customFormat="1" ht="46.5" customHeight="1" x14ac:dyDescent="0.5">
      <c r="A5" s="32" t="s">
        <v>54</v>
      </c>
      <c r="B5" s="32"/>
      <c r="C5" s="32"/>
      <c r="D5" s="32"/>
      <c r="E5" s="32"/>
      <c r="F5" s="32"/>
      <c r="G5" s="32"/>
      <c r="H5" s="32"/>
      <c r="I5" s="32"/>
      <c r="J5" s="32"/>
      <c r="K5" s="32"/>
      <c r="L5" s="32"/>
      <c r="M5" s="32"/>
      <c r="N5" s="32"/>
      <c r="O5" s="32"/>
      <c r="P5" s="32"/>
      <c r="Q5" s="32"/>
      <c r="R5" s="32"/>
    </row>
    <row r="6" spans="1:18" s="13" customFormat="1" ht="25.8" x14ac:dyDescent="0.5">
      <c r="A6" s="33" t="s">
        <v>58</v>
      </c>
      <c r="B6" s="34"/>
      <c r="C6" s="34"/>
      <c r="D6" s="34"/>
      <c r="E6" s="34"/>
      <c r="F6" s="34"/>
      <c r="G6" s="34"/>
      <c r="H6" s="34"/>
      <c r="I6" s="34"/>
      <c r="J6" s="34"/>
      <c r="K6" s="34"/>
      <c r="L6" s="34"/>
      <c r="M6" s="34"/>
      <c r="N6" s="34"/>
      <c r="O6" s="34"/>
      <c r="P6" s="34"/>
      <c r="Q6" s="34"/>
      <c r="R6" s="34"/>
    </row>
    <row r="7" spans="1:18" ht="15.6" x14ac:dyDescent="0.3">
      <c r="A7" s="35" t="s">
        <v>0</v>
      </c>
      <c r="B7" s="35"/>
      <c r="C7" s="35"/>
      <c r="D7" s="35"/>
      <c r="E7" s="35"/>
      <c r="F7" s="35"/>
      <c r="G7" s="35"/>
      <c r="H7" s="35"/>
      <c r="I7" s="35"/>
      <c r="J7" s="35"/>
      <c r="K7" s="35"/>
      <c r="L7" s="35"/>
      <c r="M7" s="35"/>
      <c r="N7" s="35"/>
      <c r="O7" s="35"/>
      <c r="P7" s="35"/>
      <c r="Q7" s="35"/>
      <c r="R7" s="35"/>
    </row>
    <row r="8" spans="1:18" s="15" customFormat="1" ht="51" customHeight="1" x14ac:dyDescent="0.4">
      <c r="A8" s="30" t="s">
        <v>1</v>
      </c>
      <c r="B8" s="30" t="s">
        <v>2</v>
      </c>
      <c r="C8" s="30" t="s">
        <v>3</v>
      </c>
      <c r="D8" s="30" t="s">
        <v>4</v>
      </c>
      <c r="E8" s="30"/>
      <c r="F8" s="30"/>
      <c r="G8" s="30"/>
      <c r="H8" s="30"/>
      <c r="I8" s="30"/>
      <c r="J8" s="30"/>
      <c r="K8" s="30"/>
      <c r="L8" s="30" t="s">
        <v>5</v>
      </c>
      <c r="M8" s="30" t="s">
        <v>6</v>
      </c>
      <c r="N8" s="30" t="s">
        <v>7</v>
      </c>
      <c r="O8" s="30" t="s">
        <v>8</v>
      </c>
      <c r="P8" s="30" t="s">
        <v>9</v>
      </c>
      <c r="Q8" s="30" t="s">
        <v>10</v>
      </c>
      <c r="R8" s="30" t="s">
        <v>11</v>
      </c>
    </row>
    <row r="9" spans="1:18" s="15" customFormat="1" ht="78" customHeight="1" x14ac:dyDescent="0.4">
      <c r="A9" s="30"/>
      <c r="B9" s="30"/>
      <c r="C9" s="30"/>
      <c r="D9" s="30" t="s">
        <v>12</v>
      </c>
      <c r="E9" s="30" t="s">
        <v>13</v>
      </c>
      <c r="F9" s="30"/>
      <c r="G9" s="30" t="s">
        <v>14</v>
      </c>
      <c r="H9" s="30"/>
      <c r="I9" s="30"/>
      <c r="J9" s="30"/>
      <c r="K9" s="30" t="s">
        <v>29</v>
      </c>
      <c r="L9" s="30"/>
      <c r="M9" s="30"/>
      <c r="N9" s="30"/>
      <c r="O9" s="30"/>
      <c r="P9" s="30"/>
      <c r="Q9" s="30"/>
      <c r="R9" s="30"/>
    </row>
    <row r="10" spans="1:18" s="15" customFormat="1" ht="192.75" customHeight="1" x14ac:dyDescent="0.4">
      <c r="A10" s="30"/>
      <c r="B10" s="30"/>
      <c r="C10" s="30"/>
      <c r="D10" s="30"/>
      <c r="E10" s="10" t="s">
        <v>12</v>
      </c>
      <c r="F10" s="10" t="s">
        <v>15</v>
      </c>
      <c r="G10" s="10" t="s">
        <v>12</v>
      </c>
      <c r="H10" s="10" t="s">
        <v>16</v>
      </c>
      <c r="I10" s="10" t="s">
        <v>17</v>
      </c>
      <c r="J10" s="10" t="s">
        <v>18</v>
      </c>
      <c r="K10" s="30"/>
      <c r="L10" s="30"/>
      <c r="M10" s="30"/>
      <c r="N10" s="30"/>
      <c r="O10" s="30"/>
      <c r="P10" s="30"/>
      <c r="Q10" s="30"/>
      <c r="R10" s="30"/>
    </row>
    <row r="11" spans="1:18" s="15" customFormat="1" ht="150" customHeight="1" x14ac:dyDescent="0.4">
      <c r="A11" s="1">
        <v>1</v>
      </c>
      <c r="B11" s="24" t="s">
        <v>33</v>
      </c>
      <c r="C11" s="16" t="s">
        <v>57</v>
      </c>
      <c r="D11" s="17">
        <f t="shared" ref="D11:D15" si="0">K11</f>
        <v>5160</v>
      </c>
      <c r="E11" s="18"/>
      <c r="F11" s="18"/>
      <c r="G11" s="18"/>
      <c r="H11" s="18"/>
      <c r="I11" s="18"/>
      <c r="J11" s="18"/>
      <c r="K11" s="19">
        <v>5160</v>
      </c>
      <c r="L11" s="18"/>
      <c r="M11" s="18"/>
      <c r="N11" s="2">
        <v>85743160</v>
      </c>
      <c r="O11" s="2">
        <v>52632000</v>
      </c>
      <c r="P11" s="2"/>
      <c r="Q11" s="3">
        <f>SUM(L11:P11)</f>
        <v>138375160</v>
      </c>
      <c r="R11" s="18"/>
    </row>
    <row r="12" spans="1:18" s="15" customFormat="1" ht="111.75" customHeight="1" x14ac:dyDescent="0.4">
      <c r="A12" s="1">
        <v>2</v>
      </c>
      <c r="B12" s="9" t="s">
        <v>35</v>
      </c>
      <c r="C12" s="11" t="s">
        <v>31</v>
      </c>
      <c r="D12" s="17">
        <f t="shared" si="0"/>
        <v>1133.0999999999999</v>
      </c>
      <c r="E12" s="2"/>
      <c r="F12" s="2"/>
      <c r="G12" s="4"/>
      <c r="H12" s="4"/>
      <c r="I12" s="2"/>
      <c r="J12" s="2"/>
      <c r="K12" s="19">
        <v>1133.0999999999999</v>
      </c>
      <c r="L12" s="2"/>
      <c r="M12" s="2">
        <v>133381390</v>
      </c>
      <c r="N12" s="2">
        <v>1378456</v>
      </c>
      <c r="O12" s="2"/>
      <c r="P12" s="2"/>
      <c r="Q12" s="3">
        <f>SUM(L12:P12)</f>
        <v>134759846</v>
      </c>
      <c r="R12" s="8"/>
    </row>
    <row r="13" spans="1:18" s="15" customFormat="1" ht="111.75" customHeight="1" x14ac:dyDescent="0.4">
      <c r="A13" s="1">
        <v>3</v>
      </c>
      <c r="B13" s="9" t="s">
        <v>36</v>
      </c>
      <c r="C13" s="11" t="s">
        <v>31</v>
      </c>
      <c r="D13" s="17">
        <f t="shared" si="0"/>
        <v>1313.1</v>
      </c>
      <c r="E13" s="4"/>
      <c r="F13" s="4"/>
      <c r="G13" s="4"/>
      <c r="H13" s="4"/>
      <c r="I13" s="4"/>
      <c r="J13" s="4"/>
      <c r="K13" s="19">
        <v>1313.1</v>
      </c>
      <c r="L13" s="2"/>
      <c r="M13" s="2"/>
      <c r="N13" s="2"/>
      <c r="O13" s="2"/>
      <c r="P13" s="2"/>
      <c r="Q13" s="3"/>
      <c r="R13" s="8" t="s">
        <v>0</v>
      </c>
    </row>
    <row r="14" spans="1:18" s="15" customFormat="1" ht="111.75" customHeight="1" x14ac:dyDescent="0.4">
      <c r="A14" s="1">
        <v>4</v>
      </c>
      <c r="B14" s="9" t="s">
        <v>37</v>
      </c>
      <c r="C14" s="11" t="s">
        <v>31</v>
      </c>
      <c r="D14" s="17">
        <f t="shared" si="0"/>
        <v>636.29999999999995</v>
      </c>
      <c r="E14" s="5"/>
      <c r="F14" s="5"/>
      <c r="G14" s="4"/>
      <c r="H14" s="4"/>
      <c r="I14" s="4"/>
      <c r="J14" s="4"/>
      <c r="K14" s="19">
        <v>636.29999999999995</v>
      </c>
      <c r="L14" s="2"/>
      <c r="M14" s="2">
        <v>88722180</v>
      </c>
      <c r="N14" s="2">
        <v>19628271</v>
      </c>
      <c r="O14" s="2"/>
      <c r="P14" s="2"/>
      <c r="Q14" s="3">
        <f>SUM(L14:P14)</f>
        <v>108350451</v>
      </c>
      <c r="R14" s="8" t="s">
        <v>0</v>
      </c>
    </row>
    <row r="15" spans="1:18" s="15" customFormat="1" ht="111.75" customHeight="1" x14ac:dyDescent="0.4">
      <c r="A15" s="1">
        <v>5</v>
      </c>
      <c r="B15" s="9" t="s">
        <v>38</v>
      </c>
      <c r="C15" s="11" t="s">
        <v>39</v>
      </c>
      <c r="D15" s="17">
        <f t="shared" si="0"/>
        <v>1042.4000000000001</v>
      </c>
      <c r="E15" s="4"/>
      <c r="F15" s="4"/>
      <c r="G15" s="4"/>
      <c r="H15" s="4"/>
      <c r="I15" s="4"/>
      <c r="J15" s="4"/>
      <c r="K15" s="19">
        <v>1042.4000000000001</v>
      </c>
      <c r="L15" s="2"/>
      <c r="M15" s="2"/>
      <c r="N15" s="2"/>
      <c r="O15" s="2"/>
      <c r="P15" s="2"/>
      <c r="Q15" s="3"/>
      <c r="R15" s="8" t="s">
        <v>0</v>
      </c>
    </row>
    <row r="16" spans="1:18" s="15" customFormat="1" ht="111.75" customHeight="1" x14ac:dyDescent="0.4">
      <c r="A16" s="1">
        <v>6</v>
      </c>
      <c r="B16" s="9" t="s">
        <v>40</v>
      </c>
      <c r="C16" s="11" t="s">
        <v>31</v>
      </c>
      <c r="D16" s="6">
        <f>G16</f>
        <v>4.4000000000000004</v>
      </c>
      <c r="E16" s="4"/>
      <c r="F16" s="4"/>
      <c r="G16" s="4">
        <f t="shared" ref="G16:G25" si="1">H16</f>
        <v>4.4000000000000004</v>
      </c>
      <c r="H16" s="4">
        <v>4.4000000000000004</v>
      </c>
      <c r="I16" s="4"/>
      <c r="J16" s="4"/>
      <c r="K16" s="2"/>
      <c r="L16" s="2">
        <v>4657400</v>
      </c>
      <c r="M16" s="2">
        <v>9684160</v>
      </c>
      <c r="N16" s="2"/>
      <c r="O16" s="2"/>
      <c r="P16" s="2">
        <v>2000000</v>
      </c>
      <c r="Q16" s="3">
        <f t="shared" ref="Q16:Q25" si="2">SUM(L16:P16)</f>
        <v>16341560</v>
      </c>
      <c r="R16" s="8" t="s">
        <v>0</v>
      </c>
    </row>
    <row r="17" spans="1:18" s="15" customFormat="1" ht="111.75" customHeight="1" x14ac:dyDescent="0.4">
      <c r="A17" s="1">
        <v>7</v>
      </c>
      <c r="B17" s="9" t="s">
        <v>41</v>
      </c>
      <c r="C17" s="11" t="s">
        <v>42</v>
      </c>
      <c r="D17" s="6">
        <f>G17</f>
        <v>127.3</v>
      </c>
      <c r="E17" s="4"/>
      <c r="F17" s="4"/>
      <c r="G17" s="4">
        <f t="shared" si="1"/>
        <v>127.3</v>
      </c>
      <c r="H17" s="4">
        <v>127.3</v>
      </c>
      <c r="I17" s="2"/>
      <c r="J17" s="2"/>
      <c r="K17" s="2"/>
      <c r="L17" s="2">
        <v>134747050</v>
      </c>
      <c r="M17" s="2"/>
      <c r="N17" s="2">
        <v>888420</v>
      </c>
      <c r="O17" s="2"/>
      <c r="P17" s="2">
        <v>12000000</v>
      </c>
      <c r="Q17" s="3">
        <f t="shared" si="2"/>
        <v>147635470</v>
      </c>
      <c r="R17" s="8" t="s">
        <v>0</v>
      </c>
    </row>
    <row r="18" spans="1:18" s="15" customFormat="1" ht="156.75" customHeight="1" x14ac:dyDescent="0.4">
      <c r="A18" s="1">
        <v>8</v>
      </c>
      <c r="B18" s="9" t="s">
        <v>43</v>
      </c>
      <c r="C18" s="11" t="s">
        <v>31</v>
      </c>
      <c r="D18" s="6">
        <f>G18</f>
        <v>108.2</v>
      </c>
      <c r="E18" s="4"/>
      <c r="F18" s="4"/>
      <c r="G18" s="4">
        <f t="shared" si="1"/>
        <v>108.2</v>
      </c>
      <c r="H18" s="4">
        <v>108.2</v>
      </c>
      <c r="I18" s="4"/>
      <c r="J18" s="4"/>
      <c r="K18" s="2"/>
      <c r="L18" s="2">
        <v>114529700</v>
      </c>
      <c r="M18" s="2">
        <v>343026395</v>
      </c>
      <c r="N18" s="2">
        <v>868200</v>
      </c>
      <c r="O18" s="2"/>
      <c r="P18" s="2">
        <v>16000000</v>
      </c>
      <c r="Q18" s="3">
        <f t="shared" si="2"/>
        <v>474424295</v>
      </c>
      <c r="R18" s="8" t="s">
        <v>0</v>
      </c>
    </row>
    <row r="19" spans="1:18" s="15" customFormat="1" ht="111.75" customHeight="1" x14ac:dyDescent="0.4">
      <c r="A19" s="1">
        <v>9</v>
      </c>
      <c r="B19" s="9" t="s">
        <v>44</v>
      </c>
      <c r="C19" s="11" t="s">
        <v>31</v>
      </c>
      <c r="D19" s="6">
        <f>E19+G19</f>
        <v>176.2</v>
      </c>
      <c r="E19" s="5">
        <f>F19</f>
        <v>3.2</v>
      </c>
      <c r="F19" s="4">
        <v>3.2</v>
      </c>
      <c r="G19" s="5">
        <f t="shared" si="1"/>
        <v>173</v>
      </c>
      <c r="H19" s="5">
        <v>173</v>
      </c>
      <c r="I19" s="2"/>
      <c r="J19" s="2"/>
      <c r="K19" s="2"/>
      <c r="L19" s="2">
        <v>203194100</v>
      </c>
      <c r="M19" s="2">
        <v>851774358</v>
      </c>
      <c r="N19" s="2">
        <v>1347200</v>
      </c>
      <c r="O19" s="2"/>
      <c r="P19" s="2">
        <v>20000000</v>
      </c>
      <c r="Q19" s="3">
        <f t="shared" si="2"/>
        <v>1076315658</v>
      </c>
      <c r="R19" s="8" t="s">
        <v>0</v>
      </c>
    </row>
    <row r="20" spans="1:18" s="15" customFormat="1" ht="111.75" customHeight="1" x14ac:dyDescent="0.4">
      <c r="A20" s="1">
        <v>10</v>
      </c>
      <c r="B20" s="9" t="s">
        <v>45</v>
      </c>
      <c r="C20" s="11" t="s">
        <v>31</v>
      </c>
      <c r="D20" s="7">
        <f>G20</f>
        <v>272.8</v>
      </c>
      <c r="E20" s="5"/>
      <c r="F20" s="5"/>
      <c r="G20" s="5">
        <f t="shared" si="1"/>
        <v>272.8</v>
      </c>
      <c r="H20" s="5">
        <v>272.8</v>
      </c>
      <c r="I20" s="5"/>
      <c r="J20" s="4"/>
      <c r="K20" s="2"/>
      <c r="L20" s="2">
        <v>288758800</v>
      </c>
      <c r="M20" s="2">
        <v>684819820</v>
      </c>
      <c r="N20" s="2">
        <v>5772680</v>
      </c>
      <c r="O20" s="2"/>
      <c r="P20" s="2">
        <v>20000000</v>
      </c>
      <c r="Q20" s="3">
        <f t="shared" si="2"/>
        <v>999351300</v>
      </c>
      <c r="R20" s="8" t="s">
        <v>0</v>
      </c>
    </row>
    <row r="21" spans="1:18" s="15" customFormat="1" ht="111.75" customHeight="1" x14ac:dyDescent="0.4">
      <c r="A21" s="1">
        <v>11</v>
      </c>
      <c r="B21" s="9" t="s">
        <v>46</v>
      </c>
      <c r="C21" s="11" t="s">
        <v>31</v>
      </c>
      <c r="D21" s="7">
        <f>G21</f>
        <v>269</v>
      </c>
      <c r="E21" s="5"/>
      <c r="F21" s="5"/>
      <c r="G21" s="5">
        <f t="shared" si="1"/>
        <v>269</v>
      </c>
      <c r="H21" s="5">
        <v>269</v>
      </c>
      <c r="I21" s="2"/>
      <c r="J21" s="4"/>
      <c r="K21" s="2"/>
      <c r="L21" s="2">
        <v>284736500</v>
      </c>
      <c r="M21" s="2">
        <v>514600046</v>
      </c>
      <c r="N21" s="2">
        <v>349200</v>
      </c>
      <c r="O21" s="2"/>
      <c r="P21" s="2">
        <v>20000000</v>
      </c>
      <c r="Q21" s="3">
        <f t="shared" si="2"/>
        <v>819685746</v>
      </c>
      <c r="R21" s="8" t="s">
        <v>0</v>
      </c>
    </row>
    <row r="22" spans="1:18" s="15" customFormat="1" ht="111.75" customHeight="1" x14ac:dyDescent="0.4">
      <c r="A22" s="1">
        <v>12</v>
      </c>
      <c r="B22" s="9" t="s">
        <v>47</v>
      </c>
      <c r="C22" s="11" t="s">
        <v>31</v>
      </c>
      <c r="D22" s="7">
        <f>G22</f>
        <v>125.6</v>
      </c>
      <c r="E22" s="5"/>
      <c r="F22" s="5"/>
      <c r="G22" s="5">
        <f t="shared" si="1"/>
        <v>125.6</v>
      </c>
      <c r="H22" s="5">
        <v>125.6</v>
      </c>
      <c r="I22" s="2"/>
      <c r="J22" s="4"/>
      <c r="K22" s="2"/>
      <c r="L22" s="2">
        <v>132947600</v>
      </c>
      <c r="M22" s="2">
        <v>134627500</v>
      </c>
      <c r="N22" s="2"/>
      <c r="O22" s="2"/>
      <c r="P22" s="2">
        <v>16000000</v>
      </c>
      <c r="Q22" s="3">
        <f t="shared" si="2"/>
        <v>283575100</v>
      </c>
      <c r="R22" s="8"/>
    </row>
    <row r="23" spans="1:18" s="15" customFormat="1" ht="111.75" customHeight="1" x14ac:dyDescent="0.4">
      <c r="A23" s="1">
        <v>13</v>
      </c>
      <c r="B23" s="9" t="s">
        <v>48</v>
      </c>
      <c r="C23" s="11" t="s">
        <v>49</v>
      </c>
      <c r="D23" s="7">
        <f>E23+G23</f>
        <v>326.89999999999998</v>
      </c>
      <c r="E23" s="5">
        <f>F23</f>
        <v>174.8</v>
      </c>
      <c r="F23" s="5">
        <v>174.8</v>
      </c>
      <c r="G23" s="5">
        <f t="shared" si="1"/>
        <v>152.1</v>
      </c>
      <c r="H23" s="5">
        <v>152.1</v>
      </c>
      <c r="I23" s="2"/>
      <c r="J23" s="4"/>
      <c r="K23" s="2"/>
      <c r="L23" s="2">
        <v>1408021050</v>
      </c>
      <c r="M23" s="2">
        <v>439303060</v>
      </c>
      <c r="N23" s="2">
        <v>1829000</v>
      </c>
      <c r="O23" s="2"/>
      <c r="P23" s="2">
        <v>20000000</v>
      </c>
      <c r="Q23" s="3">
        <f t="shared" si="2"/>
        <v>1869153110</v>
      </c>
      <c r="R23" s="8"/>
    </row>
    <row r="24" spans="1:18" s="15" customFormat="1" ht="140.25" customHeight="1" x14ac:dyDescent="0.4">
      <c r="A24" s="1">
        <v>14</v>
      </c>
      <c r="B24" s="9" t="s">
        <v>50</v>
      </c>
      <c r="C24" s="11" t="s">
        <v>51</v>
      </c>
      <c r="D24" s="7">
        <f>E24+G24</f>
        <v>100.2</v>
      </c>
      <c r="E24" s="5">
        <f>F24</f>
        <v>3.4</v>
      </c>
      <c r="F24" s="5">
        <v>3.4</v>
      </c>
      <c r="G24" s="5">
        <f t="shared" si="1"/>
        <v>96.8</v>
      </c>
      <c r="H24" s="5">
        <v>96.8</v>
      </c>
      <c r="I24" s="2"/>
      <c r="J24" s="4"/>
      <c r="K24" s="2"/>
      <c r="L24" s="2">
        <v>126718400</v>
      </c>
      <c r="M24" s="2">
        <v>249996908</v>
      </c>
      <c r="N24" s="2"/>
      <c r="O24" s="2"/>
      <c r="P24" s="2">
        <v>16000000</v>
      </c>
      <c r="Q24" s="3">
        <f t="shared" si="2"/>
        <v>392715308</v>
      </c>
      <c r="R24" s="8"/>
    </row>
    <row r="25" spans="1:18" s="15" customFormat="1" ht="140.25" customHeight="1" x14ac:dyDescent="0.4">
      <c r="A25" s="1">
        <v>15</v>
      </c>
      <c r="B25" s="9" t="s">
        <v>52</v>
      </c>
      <c r="C25" s="11" t="s">
        <v>53</v>
      </c>
      <c r="D25" s="7">
        <f>G25</f>
        <v>327.7</v>
      </c>
      <c r="E25" s="5"/>
      <c r="F25" s="5"/>
      <c r="G25" s="5">
        <f t="shared" si="1"/>
        <v>327.7</v>
      </c>
      <c r="H25" s="5">
        <v>327.7</v>
      </c>
      <c r="I25" s="2"/>
      <c r="J25" s="4"/>
      <c r="K25" s="2"/>
      <c r="L25" s="2">
        <v>346870450</v>
      </c>
      <c r="M25" s="2">
        <v>757298296</v>
      </c>
      <c r="N25" s="2"/>
      <c r="O25" s="2"/>
      <c r="P25" s="2">
        <v>20000000</v>
      </c>
      <c r="Q25" s="3">
        <f t="shared" si="2"/>
        <v>1124168746</v>
      </c>
      <c r="R25" s="8"/>
    </row>
    <row r="26" spans="1:18" s="15" customFormat="1" ht="51" customHeight="1" x14ac:dyDescent="0.4">
      <c r="A26" s="30" t="s">
        <v>12</v>
      </c>
      <c r="B26" s="30"/>
      <c r="C26" s="30"/>
      <c r="D26" s="7">
        <f>SUM(D11:D25)</f>
        <v>11123.2</v>
      </c>
      <c r="E26" s="7">
        <f>SUM(E11:E25)</f>
        <v>181.4</v>
      </c>
      <c r="F26" s="7">
        <f>SUM(F11:F25)</f>
        <v>181.4</v>
      </c>
      <c r="G26" s="7">
        <f>SUM(G11:G25)</f>
        <v>1656.8999999999999</v>
      </c>
      <c r="H26" s="7">
        <f>SUM(H11:H25)</f>
        <v>1656.8999999999999</v>
      </c>
      <c r="I26" s="7"/>
      <c r="J26" s="7"/>
      <c r="K26" s="7">
        <f>SUM(K11:K25)</f>
        <v>9284.9</v>
      </c>
      <c r="L26" s="3">
        <f>SUM(L11:L25)</f>
        <v>3045181050</v>
      </c>
      <c r="M26" s="3">
        <f t="shared" ref="M26:Q26" si="3">SUM(M11:M25)</f>
        <v>4207234113</v>
      </c>
      <c r="N26" s="3">
        <f t="shared" si="3"/>
        <v>117804587</v>
      </c>
      <c r="O26" s="3">
        <f t="shared" si="3"/>
        <v>52632000</v>
      </c>
      <c r="P26" s="3">
        <f t="shared" si="3"/>
        <v>162000000</v>
      </c>
      <c r="Q26" s="3">
        <f t="shared" si="3"/>
        <v>7584851750</v>
      </c>
      <c r="R26" s="8" t="s">
        <v>0</v>
      </c>
    </row>
    <row r="27" spans="1:18" s="15" customFormat="1" ht="51" customHeight="1" x14ac:dyDescent="0.4">
      <c r="A27" s="25" t="s">
        <v>25</v>
      </c>
      <c r="B27" s="25"/>
      <c r="C27" s="25"/>
      <c r="D27" s="25"/>
      <c r="E27" s="25"/>
      <c r="F27" s="25"/>
      <c r="G27" s="25"/>
      <c r="H27" s="25"/>
      <c r="I27" s="25"/>
      <c r="J27" s="25"/>
      <c r="K27" s="25"/>
      <c r="L27" s="25"/>
      <c r="M27" s="25"/>
      <c r="N27" s="25"/>
      <c r="O27" s="25"/>
      <c r="P27" s="25"/>
      <c r="Q27" s="3">
        <f>Q26</f>
        <v>7584851750</v>
      </c>
      <c r="R27" s="8" t="s">
        <v>0</v>
      </c>
    </row>
    <row r="28" spans="1:18" s="15" customFormat="1" ht="51" customHeight="1" x14ac:dyDescent="0.4">
      <c r="A28" s="25" t="s">
        <v>21</v>
      </c>
      <c r="B28" s="25"/>
      <c r="C28" s="25"/>
      <c r="D28" s="25"/>
      <c r="E28" s="25"/>
      <c r="F28" s="25"/>
      <c r="G28" s="25"/>
      <c r="H28" s="25"/>
      <c r="I28" s="25"/>
      <c r="J28" s="25"/>
      <c r="K28" s="25"/>
      <c r="L28" s="25"/>
      <c r="M28" s="25"/>
      <c r="N28" s="25"/>
      <c r="O28" s="25"/>
      <c r="P28" s="25"/>
      <c r="Q28" s="3">
        <f>Q27*3.5%</f>
        <v>265469811.25000003</v>
      </c>
      <c r="R28" s="8" t="s">
        <v>0</v>
      </c>
    </row>
    <row r="29" spans="1:18" s="15" customFormat="1" ht="51" customHeight="1" x14ac:dyDescent="0.4">
      <c r="A29" s="26" t="s">
        <v>19</v>
      </c>
      <c r="B29" s="26"/>
      <c r="C29" s="26"/>
      <c r="D29" s="26"/>
      <c r="E29" s="26"/>
      <c r="F29" s="26"/>
      <c r="G29" s="26"/>
      <c r="H29" s="26"/>
      <c r="I29" s="26"/>
      <c r="J29" s="26"/>
      <c r="K29" s="26"/>
      <c r="L29" s="26"/>
      <c r="M29" s="26"/>
      <c r="N29" s="26"/>
      <c r="O29" s="26"/>
      <c r="P29" s="26"/>
      <c r="Q29" s="2">
        <v>39820471</v>
      </c>
      <c r="R29" s="8" t="s">
        <v>0</v>
      </c>
    </row>
    <row r="30" spans="1:18" s="15" customFormat="1" ht="51" customHeight="1" x14ac:dyDescent="0.4">
      <c r="A30" s="26" t="s">
        <v>20</v>
      </c>
      <c r="B30" s="26"/>
      <c r="C30" s="26"/>
      <c r="D30" s="26"/>
      <c r="E30" s="26"/>
      <c r="F30" s="26"/>
      <c r="G30" s="26"/>
      <c r="H30" s="26"/>
      <c r="I30" s="26"/>
      <c r="J30" s="26"/>
      <c r="K30" s="26"/>
      <c r="L30" s="26"/>
      <c r="M30" s="26"/>
      <c r="N30" s="26"/>
      <c r="O30" s="26"/>
      <c r="P30" s="26"/>
      <c r="Q30" s="2">
        <v>225649340</v>
      </c>
      <c r="R30" s="8" t="s">
        <v>0</v>
      </c>
    </row>
    <row r="31" spans="1:18" s="15" customFormat="1" ht="51" customHeight="1" x14ac:dyDescent="0.4">
      <c r="A31" s="25" t="s">
        <v>32</v>
      </c>
      <c r="B31" s="25"/>
      <c r="C31" s="25"/>
      <c r="D31" s="25"/>
      <c r="E31" s="25"/>
      <c r="F31" s="25"/>
      <c r="G31" s="25"/>
      <c r="H31" s="25"/>
      <c r="I31" s="25"/>
      <c r="J31" s="25"/>
      <c r="K31" s="25"/>
      <c r="L31" s="25"/>
      <c r="M31" s="25"/>
      <c r="N31" s="25"/>
      <c r="O31" s="25"/>
      <c r="P31" s="25"/>
      <c r="Q31" s="3">
        <f>Q27+Q28</f>
        <v>7850321561.25</v>
      </c>
      <c r="R31" s="8" t="s">
        <v>0</v>
      </c>
    </row>
    <row r="32" spans="1:18" s="13" customFormat="1" ht="51" customHeight="1" x14ac:dyDescent="0.5">
      <c r="A32" s="27" t="s">
        <v>55</v>
      </c>
      <c r="B32" s="28"/>
      <c r="C32" s="28"/>
      <c r="D32" s="28"/>
      <c r="E32" s="28"/>
      <c r="F32" s="28"/>
      <c r="G32" s="28"/>
      <c r="H32" s="28"/>
      <c r="I32" s="28"/>
      <c r="J32" s="28"/>
      <c r="K32" s="28"/>
      <c r="L32" s="28"/>
      <c r="M32" s="28"/>
      <c r="N32" s="28"/>
      <c r="O32" s="28"/>
      <c r="P32" s="28"/>
      <c r="Q32" s="28"/>
      <c r="R32" s="29"/>
    </row>
    <row r="35" spans="4:15" ht="25.8" x14ac:dyDescent="0.5">
      <c r="K35" s="13"/>
      <c r="L35" s="13"/>
      <c r="M35" s="13"/>
      <c r="N35" s="13"/>
      <c r="O35" s="13"/>
    </row>
    <row r="36" spans="4:15" s="13" customFormat="1" ht="25.8" x14ac:dyDescent="0.5">
      <c r="D36" s="22"/>
    </row>
    <row r="37" spans="4:15" s="13" customFormat="1" ht="25.8" x14ac:dyDescent="0.5">
      <c r="D37" s="22"/>
      <c r="K37" s="14"/>
      <c r="L37" s="14"/>
      <c r="M37" s="14"/>
      <c r="N37" s="14"/>
      <c r="O37" s="14"/>
    </row>
    <row r="38" spans="4:15" ht="25.8" x14ac:dyDescent="0.5">
      <c r="D38" s="22"/>
    </row>
    <row r="39" spans="4:15" ht="25.8" x14ac:dyDescent="0.5">
      <c r="D39" s="22"/>
    </row>
    <row r="40" spans="4:15" ht="25.8" x14ac:dyDescent="0.5">
      <c r="D40" s="22"/>
    </row>
    <row r="41" spans="4:15" ht="25.8" x14ac:dyDescent="0.5">
      <c r="D41" s="22"/>
    </row>
  </sheetData>
  <autoFilter ref="A8:R32">
    <filterColumn colId="3" showButton="0"/>
    <filterColumn colId="4" showButton="0"/>
    <filterColumn colId="5" showButton="0"/>
    <filterColumn colId="6" showButton="0"/>
    <filterColumn colId="7" showButton="0"/>
    <filterColumn colId="8" showButton="0"/>
    <filterColumn colId="9" showButton="0"/>
  </autoFilter>
  <mergeCells count="32">
    <mergeCell ref="A1:I1"/>
    <mergeCell ref="A2:I2"/>
    <mergeCell ref="A3:I3"/>
    <mergeCell ref="J3:R3"/>
    <mergeCell ref="N1:R1"/>
    <mergeCell ref="N2:R2"/>
    <mergeCell ref="R8:R10"/>
    <mergeCell ref="A4:R4"/>
    <mergeCell ref="A5:R5"/>
    <mergeCell ref="A6:R6"/>
    <mergeCell ref="A7:R7"/>
    <mergeCell ref="A8:A10"/>
    <mergeCell ref="B8:B10"/>
    <mergeCell ref="C8:C10"/>
    <mergeCell ref="D8:K8"/>
    <mergeCell ref="L8:L10"/>
    <mergeCell ref="M8:M10"/>
    <mergeCell ref="A27:P27"/>
    <mergeCell ref="N8:N10"/>
    <mergeCell ref="O8:O10"/>
    <mergeCell ref="P8:P10"/>
    <mergeCell ref="Q8:Q10"/>
    <mergeCell ref="D9:D10"/>
    <mergeCell ref="E9:F9"/>
    <mergeCell ref="G9:J9"/>
    <mergeCell ref="K9:K10"/>
    <mergeCell ref="A26:C26"/>
    <mergeCell ref="A28:P28"/>
    <mergeCell ref="A29:P29"/>
    <mergeCell ref="A30:P30"/>
    <mergeCell ref="A31:P31"/>
    <mergeCell ref="A32:R32"/>
  </mergeCells>
  <pageMargins left="0.51181102362204722" right="0.39370078740157483" top="0.39370078740157483" bottom="0.39370078740157483" header="0.98425196850393704" footer="0.98425196850393704"/>
  <pageSetup paperSize="9" scale="3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1"/>
  <sheetViews>
    <sheetView tabSelected="1" zoomScale="42" zoomScaleNormal="42" workbookViewId="0">
      <pane ySplit="10" topLeftCell="A23" activePane="bottomLeft" state="frozen"/>
      <selection activeCell="A10" sqref="A10"/>
      <selection pane="bottomLeft" activeCell="A129" sqref="A129"/>
    </sheetView>
  </sheetViews>
  <sheetFormatPr defaultColWidth="9.109375" defaultRowHeight="14.4" x14ac:dyDescent="0.3"/>
  <cols>
    <col min="1" max="1" width="10.6640625" style="14" customWidth="1"/>
    <col min="2" max="2" width="42.6640625" style="14" customWidth="1"/>
    <col min="3" max="3" width="55" style="14" customWidth="1"/>
    <col min="4" max="4" width="22.109375" style="21" customWidth="1"/>
    <col min="5" max="6" width="14.5546875" style="14" customWidth="1"/>
    <col min="7" max="7" width="18.109375" style="14" customWidth="1"/>
    <col min="8" max="8" width="18.44140625" style="14" customWidth="1"/>
    <col min="9" max="10" width="14.109375" style="14" customWidth="1"/>
    <col min="11" max="11" width="20.44140625" style="14" customWidth="1"/>
    <col min="12" max="12" width="35.6640625" style="14" customWidth="1"/>
    <col min="13" max="13" width="32.88671875" style="14" customWidth="1"/>
    <col min="14" max="14" width="32.44140625" style="14" customWidth="1"/>
    <col min="15" max="15" width="26.6640625" style="14" customWidth="1"/>
    <col min="16" max="16" width="29.6640625" style="14" customWidth="1"/>
    <col min="17" max="17" width="37.5546875" style="14" customWidth="1"/>
    <col min="18" max="18" width="17" style="14" customWidth="1"/>
    <col min="19" max="16384" width="9.109375" style="14"/>
  </cols>
  <sheetData>
    <row r="1" spans="1:19" s="12" customFormat="1" ht="32.25" customHeight="1" x14ac:dyDescent="0.6">
      <c r="A1" s="37" t="s">
        <v>30</v>
      </c>
      <c r="B1" s="37"/>
      <c r="C1" s="37"/>
      <c r="D1" s="37"/>
      <c r="E1" s="37"/>
      <c r="F1" s="37"/>
      <c r="G1" s="37"/>
      <c r="H1" s="37"/>
      <c r="I1" s="37"/>
      <c r="K1" s="23"/>
      <c r="L1" s="23"/>
      <c r="M1" s="23"/>
      <c r="N1" s="37" t="s">
        <v>22</v>
      </c>
      <c r="O1" s="37"/>
      <c r="P1" s="37"/>
      <c r="Q1" s="37"/>
      <c r="R1" s="37"/>
    </row>
    <row r="2" spans="1:19" s="12" customFormat="1" ht="32.25" customHeight="1" x14ac:dyDescent="0.6">
      <c r="A2" s="37" t="s">
        <v>28</v>
      </c>
      <c r="B2" s="37"/>
      <c r="C2" s="37"/>
      <c r="D2" s="37"/>
      <c r="E2" s="37"/>
      <c r="F2" s="37"/>
      <c r="G2" s="37"/>
      <c r="H2" s="37"/>
      <c r="I2" s="37"/>
      <c r="K2" s="23"/>
      <c r="L2" s="23"/>
      <c r="M2" s="23"/>
      <c r="N2" s="37" t="s">
        <v>23</v>
      </c>
      <c r="O2" s="37"/>
      <c r="P2" s="37"/>
      <c r="Q2" s="37"/>
      <c r="R2" s="37"/>
    </row>
    <row r="3" spans="1:19" s="12" customFormat="1" ht="32.4" x14ac:dyDescent="0.6">
      <c r="A3" s="37"/>
      <c r="B3" s="37"/>
      <c r="C3" s="37"/>
      <c r="D3" s="37"/>
      <c r="E3" s="37"/>
      <c r="F3" s="37"/>
      <c r="G3" s="37"/>
      <c r="H3" s="37"/>
      <c r="I3" s="37"/>
      <c r="J3" s="38"/>
      <c r="K3" s="38"/>
      <c r="L3" s="38"/>
      <c r="M3" s="38"/>
      <c r="N3" s="38"/>
      <c r="O3" s="38"/>
      <c r="P3" s="38"/>
      <c r="Q3" s="38"/>
      <c r="R3" s="38"/>
    </row>
    <row r="4" spans="1:19" s="13" customFormat="1" ht="81" customHeight="1" x14ac:dyDescent="0.5">
      <c r="A4" s="31" t="s">
        <v>24</v>
      </c>
      <c r="B4" s="31"/>
      <c r="C4" s="31"/>
      <c r="D4" s="31"/>
      <c r="E4" s="31"/>
      <c r="F4" s="31"/>
      <c r="G4" s="31"/>
      <c r="H4" s="31"/>
      <c r="I4" s="31"/>
      <c r="J4" s="31"/>
      <c r="K4" s="31"/>
      <c r="L4" s="31"/>
      <c r="M4" s="31"/>
      <c r="N4" s="31"/>
      <c r="O4" s="31"/>
      <c r="P4" s="31"/>
      <c r="Q4" s="31"/>
      <c r="R4" s="31"/>
    </row>
    <row r="5" spans="1:19" s="13" customFormat="1" ht="45" customHeight="1" x14ac:dyDescent="0.5">
      <c r="A5" s="32" t="s">
        <v>54</v>
      </c>
      <c r="B5" s="32"/>
      <c r="C5" s="32"/>
      <c r="D5" s="32"/>
      <c r="E5" s="32"/>
      <c r="F5" s="32"/>
      <c r="G5" s="32"/>
      <c r="H5" s="32"/>
      <c r="I5" s="32"/>
      <c r="J5" s="32"/>
      <c r="K5" s="32"/>
      <c r="L5" s="32"/>
      <c r="M5" s="32"/>
      <c r="N5" s="32"/>
      <c r="O5" s="32"/>
      <c r="P5" s="32"/>
      <c r="Q5" s="32"/>
      <c r="R5" s="32"/>
    </row>
    <row r="6" spans="1:19" s="13" customFormat="1" ht="25.8" x14ac:dyDescent="0.5">
      <c r="A6" s="33" t="s">
        <v>56</v>
      </c>
      <c r="B6" s="34"/>
      <c r="C6" s="34"/>
      <c r="D6" s="34"/>
      <c r="E6" s="34"/>
      <c r="F6" s="34"/>
      <c r="G6" s="34"/>
      <c r="H6" s="34"/>
      <c r="I6" s="34"/>
      <c r="J6" s="34"/>
      <c r="K6" s="34"/>
      <c r="L6" s="34"/>
      <c r="M6" s="34"/>
      <c r="N6" s="34"/>
      <c r="O6" s="34"/>
      <c r="P6" s="34"/>
      <c r="Q6" s="34"/>
      <c r="R6" s="34"/>
    </row>
    <row r="7" spans="1:19" ht="15.6" x14ac:dyDescent="0.3">
      <c r="A7" s="35" t="s">
        <v>0</v>
      </c>
      <c r="B7" s="35"/>
      <c r="C7" s="35"/>
      <c r="D7" s="35"/>
      <c r="E7" s="35"/>
      <c r="F7" s="35"/>
      <c r="G7" s="35"/>
      <c r="H7" s="35"/>
      <c r="I7" s="35"/>
      <c r="J7" s="35"/>
      <c r="K7" s="35"/>
      <c r="L7" s="35"/>
      <c r="M7" s="35"/>
      <c r="N7" s="35"/>
      <c r="O7" s="35"/>
      <c r="P7" s="35"/>
      <c r="Q7" s="35"/>
      <c r="R7" s="35"/>
    </row>
    <row r="8" spans="1:19" s="15" customFormat="1" ht="30.75" customHeight="1" x14ac:dyDescent="0.4">
      <c r="A8" s="30" t="s">
        <v>1</v>
      </c>
      <c r="B8" s="30" t="s">
        <v>2</v>
      </c>
      <c r="C8" s="30" t="s">
        <v>3</v>
      </c>
      <c r="D8" s="30" t="s">
        <v>4</v>
      </c>
      <c r="E8" s="30"/>
      <c r="F8" s="30"/>
      <c r="G8" s="30"/>
      <c r="H8" s="30"/>
      <c r="I8" s="30"/>
      <c r="J8" s="30"/>
      <c r="K8" s="30"/>
      <c r="L8" s="30" t="s">
        <v>5</v>
      </c>
      <c r="M8" s="30" t="s">
        <v>6</v>
      </c>
      <c r="N8" s="30" t="s">
        <v>7</v>
      </c>
      <c r="O8" s="30" t="s">
        <v>8</v>
      </c>
      <c r="P8" s="30" t="s">
        <v>9</v>
      </c>
      <c r="Q8" s="30" t="s">
        <v>10</v>
      </c>
      <c r="R8" s="30" t="s">
        <v>11</v>
      </c>
    </row>
    <row r="9" spans="1:19" s="15" customFormat="1" ht="63" customHeight="1" x14ac:dyDescent="0.4">
      <c r="A9" s="30"/>
      <c r="B9" s="30"/>
      <c r="C9" s="30"/>
      <c r="D9" s="30" t="s">
        <v>12</v>
      </c>
      <c r="E9" s="30" t="s">
        <v>13</v>
      </c>
      <c r="F9" s="30"/>
      <c r="G9" s="30" t="s">
        <v>14</v>
      </c>
      <c r="H9" s="30"/>
      <c r="I9" s="30"/>
      <c r="J9" s="30"/>
      <c r="K9" s="30" t="s">
        <v>29</v>
      </c>
      <c r="L9" s="30"/>
      <c r="M9" s="30"/>
      <c r="N9" s="30"/>
      <c r="O9" s="30"/>
      <c r="P9" s="30"/>
      <c r="Q9" s="30"/>
      <c r="R9" s="30"/>
    </row>
    <row r="10" spans="1:19" s="15" customFormat="1" ht="192.75" customHeight="1" x14ac:dyDescent="0.4">
      <c r="A10" s="30"/>
      <c r="B10" s="30"/>
      <c r="C10" s="30"/>
      <c r="D10" s="30"/>
      <c r="E10" s="10" t="s">
        <v>12</v>
      </c>
      <c r="F10" s="10" t="s">
        <v>15</v>
      </c>
      <c r="G10" s="10" t="s">
        <v>12</v>
      </c>
      <c r="H10" s="10" t="s">
        <v>16</v>
      </c>
      <c r="I10" s="10" t="s">
        <v>17</v>
      </c>
      <c r="J10" s="10" t="s">
        <v>18</v>
      </c>
      <c r="K10" s="30"/>
      <c r="L10" s="30"/>
      <c r="M10" s="30"/>
      <c r="N10" s="30"/>
      <c r="O10" s="30"/>
      <c r="P10" s="30"/>
      <c r="Q10" s="30"/>
      <c r="R10" s="30"/>
    </row>
    <row r="11" spans="1:19" s="15" customFormat="1" ht="111.75" customHeight="1" x14ac:dyDescent="0.4">
      <c r="A11" s="1">
        <v>1</v>
      </c>
      <c r="B11" s="24" t="s">
        <v>33</v>
      </c>
      <c r="C11" s="16" t="s">
        <v>34</v>
      </c>
      <c r="D11" s="17">
        <f t="shared" ref="D11:D15" si="0">K11</f>
        <v>5160</v>
      </c>
      <c r="E11" s="18"/>
      <c r="F11" s="18"/>
      <c r="G11" s="18"/>
      <c r="H11" s="18"/>
      <c r="I11" s="18"/>
      <c r="J11" s="18"/>
      <c r="K11" s="19">
        <v>5160</v>
      </c>
      <c r="L11" s="18"/>
      <c r="M11" s="18"/>
      <c r="N11" s="2">
        <v>85743160</v>
      </c>
      <c r="O11" s="2">
        <v>52632000</v>
      </c>
      <c r="P11" s="2"/>
      <c r="Q11" s="3">
        <f>SUM(L11:P11)</f>
        <v>138375160</v>
      </c>
      <c r="R11" s="18"/>
      <c r="S11" s="20"/>
    </row>
    <row r="12" spans="1:19" s="15" customFormat="1" ht="111.75" customHeight="1" x14ac:dyDescent="0.4">
      <c r="A12" s="1">
        <v>2</v>
      </c>
      <c r="B12" s="9" t="s">
        <v>35</v>
      </c>
      <c r="C12" s="11" t="s">
        <v>31</v>
      </c>
      <c r="D12" s="17">
        <f t="shared" si="0"/>
        <v>1133.0999999999999</v>
      </c>
      <c r="E12" s="2"/>
      <c r="F12" s="2"/>
      <c r="G12" s="4"/>
      <c r="H12" s="4"/>
      <c r="I12" s="2"/>
      <c r="J12" s="2"/>
      <c r="K12" s="19">
        <v>1133.0999999999999</v>
      </c>
      <c r="L12" s="2"/>
      <c r="M12" s="2">
        <v>133381390</v>
      </c>
      <c r="N12" s="2">
        <v>1378456</v>
      </c>
      <c r="O12" s="2"/>
      <c r="P12" s="2"/>
      <c r="Q12" s="3">
        <f>SUM(L12:P12)</f>
        <v>134759846</v>
      </c>
      <c r="R12" s="8"/>
    </row>
    <row r="13" spans="1:19" s="15" customFormat="1" ht="111.75" customHeight="1" x14ac:dyDescent="0.4">
      <c r="A13" s="1">
        <v>3</v>
      </c>
      <c r="B13" s="9" t="s">
        <v>36</v>
      </c>
      <c r="C13" s="11" t="s">
        <v>31</v>
      </c>
      <c r="D13" s="17">
        <f t="shared" si="0"/>
        <v>1313.1</v>
      </c>
      <c r="E13" s="4"/>
      <c r="F13" s="4"/>
      <c r="G13" s="4"/>
      <c r="H13" s="4"/>
      <c r="I13" s="4"/>
      <c r="J13" s="4"/>
      <c r="K13" s="19">
        <v>1313.1</v>
      </c>
      <c r="L13" s="2"/>
      <c r="M13" s="2"/>
      <c r="N13" s="2"/>
      <c r="O13" s="2"/>
      <c r="P13" s="2"/>
      <c r="Q13" s="3"/>
      <c r="R13" s="8" t="s">
        <v>0</v>
      </c>
    </row>
    <row r="14" spans="1:19" s="15" customFormat="1" ht="111.75" customHeight="1" x14ac:dyDescent="0.4">
      <c r="A14" s="1">
        <v>4</v>
      </c>
      <c r="B14" s="9" t="s">
        <v>37</v>
      </c>
      <c r="C14" s="11" t="s">
        <v>31</v>
      </c>
      <c r="D14" s="17">
        <f t="shared" si="0"/>
        <v>636.29999999999995</v>
      </c>
      <c r="E14" s="5"/>
      <c r="F14" s="5"/>
      <c r="G14" s="4"/>
      <c r="H14" s="4"/>
      <c r="I14" s="4"/>
      <c r="J14" s="4"/>
      <c r="K14" s="19">
        <v>636.29999999999995</v>
      </c>
      <c r="L14" s="2"/>
      <c r="M14" s="2">
        <v>88722180</v>
      </c>
      <c r="N14" s="2">
        <v>19628271</v>
      </c>
      <c r="O14" s="2"/>
      <c r="P14" s="2"/>
      <c r="Q14" s="3">
        <f>SUM(L14:P14)</f>
        <v>108350451</v>
      </c>
      <c r="R14" s="8" t="s">
        <v>0</v>
      </c>
    </row>
    <row r="15" spans="1:19" s="15" customFormat="1" ht="111.75" customHeight="1" x14ac:dyDescent="0.4">
      <c r="A15" s="1">
        <v>5</v>
      </c>
      <c r="B15" s="9" t="s">
        <v>38</v>
      </c>
      <c r="C15" s="11" t="s">
        <v>39</v>
      </c>
      <c r="D15" s="17">
        <f t="shared" si="0"/>
        <v>1042.4000000000001</v>
      </c>
      <c r="E15" s="4"/>
      <c r="F15" s="4"/>
      <c r="G15" s="4"/>
      <c r="H15" s="4"/>
      <c r="I15" s="4"/>
      <c r="J15" s="4"/>
      <c r="K15" s="19">
        <v>1042.4000000000001</v>
      </c>
      <c r="L15" s="2"/>
      <c r="M15" s="2"/>
      <c r="N15" s="2"/>
      <c r="O15" s="2"/>
      <c r="P15" s="2"/>
      <c r="Q15" s="3"/>
      <c r="R15" s="8" t="s">
        <v>0</v>
      </c>
    </row>
    <row r="16" spans="1:19" s="15" customFormat="1" ht="111.75" customHeight="1" x14ac:dyDescent="0.4">
      <c r="A16" s="1">
        <v>6</v>
      </c>
      <c r="B16" s="9" t="s">
        <v>40</v>
      </c>
      <c r="C16" s="11" t="s">
        <v>31</v>
      </c>
      <c r="D16" s="6">
        <f>G16</f>
        <v>4.4000000000000004</v>
      </c>
      <c r="E16" s="4"/>
      <c r="F16" s="4"/>
      <c r="G16" s="4">
        <f t="shared" ref="G16:G25" si="1">H16</f>
        <v>4.4000000000000004</v>
      </c>
      <c r="H16" s="4">
        <v>4.4000000000000004</v>
      </c>
      <c r="I16" s="4"/>
      <c r="J16" s="4"/>
      <c r="K16" s="2"/>
      <c r="L16" s="2">
        <v>4657400</v>
      </c>
      <c r="M16" s="2">
        <v>9684160</v>
      </c>
      <c r="N16" s="2"/>
      <c r="O16" s="2"/>
      <c r="P16" s="2">
        <v>2000000</v>
      </c>
      <c r="Q16" s="3">
        <f t="shared" ref="Q16:Q25" si="2">SUM(L16:P16)</f>
        <v>16341560</v>
      </c>
      <c r="R16" s="8" t="s">
        <v>0</v>
      </c>
    </row>
    <row r="17" spans="1:18" s="15" customFormat="1" ht="111.75" customHeight="1" x14ac:dyDescent="0.4">
      <c r="A17" s="1">
        <v>7</v>
      </c>
      <c r="B17" s="9" t="s">
        <v>41</v>
      </c>
      <c r="C17" s="11" t="s">
        <v>42</v>
      </c>
      <c r="D17" s="6">
        <f>G17</f>
        <v>127.3</v>
      </c>
      <c r="E17" s="4"/>
      <c r="F17" s="4"/>
      <c r="G17" s="4">
        <f t="shared" si="1"/>
        <v>127.3</v>
      </c>
      <c r="H17" s="4">
        <v>127.3</v>
      </c>
      <c r="I17" s="2"/>
      <c r="J17" s="2"/>
      <c r="K17" s="2"/>
      <c r="L17" s="2">
        <v>134747050</v>
      </c>
      <c r="M17" s="2"/>
      <c r="N17" s="2">
        <v>888420</v>
      </c>
      <c r="O17" s="2"/>
      <c r="P17" s="2">
        <v>12000000</v>
      </c>
      <c r="Q17" s="3">
        <f t="shared" si="2"/>
        <v>147635470</v>
      </c>
      <c r="R17" s="8" t="s">
        <v>0</v>
      </c>
    </row>
    <row r="18" spans="1:18" s="15" customFormat="1" ht="111.75" customHeight="1" x14ac:dyDescent="0.4">
      <c r="A18" s="1">
        <v>8</v>
      </c>
      <c r="B18" s="9" t="s">
        <v>43</v>
      </c>
      <c r="C18" s="11" t="s">
        <v>31</v>
      </c>
      <c r="D18" s="6">
        <f>G18</f>
        <v>108.2</v>
      </c>
      <c r="E18" s="4"/>
      <c r="F18" s="4"/>
      <c r="G18" s="4">
        <f t="shared" si="1"/>
        <v>108.2</v>
      </c>
      <c r="H18" s="4">
        <v>108.2</v>
      </c>
      <c r="I18" s="4"/>
      <c r="J18" s="4"/>
      <c r="K18" s="2"/>
      <c r="L18" s="2">
        <v>114529700</v>
      </c>
      <c r="M18" s="2">
        <v>343026395</v>
      </c>
      <c r="N18" s="2">
        <v>868200</v>
      </c>
      <c r="O18" s="2"/>
      <c r="P18" s="2">
        <v>16000000</v>
      </c>
      <c r="Q18" s="3">
        <f t="shared" si="2"/>
        <v>474424295</v>
      </c>
      <c r="R18" s="8" t="s">
        <v>0</v>
      </c>
    </row>
    <row r="19" spans="1:18" s="15" customFormat="1" ht="111.75" customHeight="1" x14ac:dyDescent="0.4">
      <c r="A19" s="1">
        <v>9</v>
      </c>
      <c r="B19" s="9" t="s">
        <v>44</v>
      </c>
      <c r="C19" s="11" t="s">
        <v>31</v>
      </c>
      <c r="D19" s="6">
        <f>E19+G19</f>
        <v>176.2</v>
      </c>
      <c r="E19" s="5">
        <f>F19</f>
        <v>3.2</v>
      </c>
      <c r="F19" s="4">
        <v>3.2</v>
      </c>
      <c r="G19" s="5">
        <f t="shared" si="1"/>
        <v>173</v>
      </c>
      <c r="H19" s="5">
        <v>173</v>
      </c>
      <c r="I19" s="2"/>
      <c r="J19" s="2"/>
      <c r="K19" s="2"/>
      <c r="L19" s="2">
        <v>203194100</v>
      </c>
      <c r="M19" s="2">
        <v>851774358</v>
      </c>
      <c r="N19" s="2">
        <v>1347200</v>
      </c>
      <c r="O19" s="2"/>
      <c r="P19" s="2">
        <v>20000000</v>
      </c>
      <c r="Q19" s="3">
        <f t="shared" si="2"/>
        <v>1076315658</v>
      </c>
      <c r="R19" s="8" t="s">
        <v>0</v>
      </c>
    </row>
    <row r="20" spans="1:18" s="15" customFormat="1" ht="111.75" customHeight="1" x14ac:dyDescent="0.4">
      <c r="A20" s="1">
        <v>10</v>
      </c>
      <c r="B20" s="9" t="s">
        <v>45</v>
      </c>
      <c r="C20" s="11" t="s">
        <v>31</v>
      </c>
      <c r="D20" s="7">
        <f>G20</f>
        <v>272.8</v>
      </c>
      <c r="E20" s="5"/>
      <c r="F20" s="5"/>
      <c r="G20" s="5">
        <f t="shared" si="1"/>
        <v>272.8</v>
      </c>
      <c r="H20" s="5">
        <v>272.8</v>
      </c>
      <c r="I20" s="5"/>
      <c r="J20" s="4"/>
      <c r="K20" s="2"/>
      <c r="L20" s="2">
        <v>288758800</v>
      </c>
      <c r="M20" s="2">
        <v>684819820</v>
      </c>
      <c r="N20" s="2">
        <v>5772680</v>
      </c>
      <c r="O20" s="2"/>
      <c r="P20" s="2">
        <v>20000000</v>
      </c>
      <c r="Q20" s="3">
        <f t="shared" si="2"/>
        <v>999351300</v>
      </c>
      <c r="R20" s="8" t="s">
        <v>0</v>
      </c>
    </row>
    <row r="21" spans="1:18" s="15" customFormat="1" ht="111.75" customHeight="1" x14ac:dyDescent="0.4">
      <c r="A21" s="1">
        <v>11</v>
      </c>
      <c r="B21" s="9" t="s">
        <v>46</v>
      </c>
      <c r="C21" s="11" t="s">
        <v>31</v>
      </c>
      <c r="D21" s="7">
        <f>G21</f>
        <v>269</v>
      </c>
      <c r="E21" s="5"/>
      <c r="F21" s="5"/>
      <c r="G21" s="5">
        <f t="shared" si="1"/>
        <v>269</v>
      </c>
      <c r="H21" s="5">
        <v>269</v>
      </c>
      <c r="I21" s="2"/>
      <c r="J21" s="4"/>
      <c r="K21" s="2"/>
      <c r="L21" s="2">
        <v>284736500</v>
      </c>
      <c r="M21" s="2">
        <v>514600046</v>
      </c>
      <c r="N21" s="2">
        <v>349200</v>
      </c>
      <c r="O21" s="2"/>
      <c r="P21" s="2">
        <v>20000000</v>
      </c>
      <c r="Q21" s="3">
        <f t="shared" si="2"/>
        <v>819685746</v>
      </c>
      <c r="R21" s="8" t="s">
        <v>0</v>
      </c>
    </row>
    <row r="22" spans="1:18" s="15" customFormat="1" ht="111.75" customHeight="1" x14ac:dyDescent="0.4">
      <c r="A22" s="1">
        <v>12</v>
      </c>
      <c r="B22" s="9" t="s">
        <v>47</v>
      </c>
      <c r="C22" s="11" t="s">
        <v>31</v>
      </c>
      <c r="D22" s="7">
        <f>G22</f>
        <v>125.6</v>
      </c>
      <c r="E22" s="5"/>
      <c r="F22" s="5"/>
      <c r="G22" s="5">
        <f t="shared" si="1"/>
        <v>125.6</v>
      </c>
      <c r="H22" s="5">
        <v>125.6</v>
      </c>
      <c r="I22" s="2"/>
      <c r="J22" s="4"/>
      <c r="K22" s="2"/>
      <c r="L22" s="2">
        <v>132947600</v>
      </c>
      <c r="M22" s="2">
        <v>134627500</v>
      </c>
      <c r="N22" s="2"/>
      <c r="O22" s="2"/>
      <c r="P22" s="2">
        <v>16000000</v>
      </c>
      <c r="Q22" s="3">
        <f t="shared" si="2"/>
        <v>283575100</v>
      </c>
      <c r="R22" s="8"/>
    </row>
    <row r="23" spans="1:18" s="15" customFormat="1" ht="111.75" customHeight="1" x14ac:dyDescent="0.4">
      <c r="A23" s="1">
        <v>13</v>
      </c>
      <c r="B23" s="9" t="s">
        <v>48</v>
      </c>
      <c r="C23" s="11" t="s">
        <v>49</v>
      </c>
      <c r="D23" s="7">
        <f>E23+G23</f>
        <v>326.89999999999998</v>
      </c>
      <c r="E23" s="5">
        <f>F23</f>
        <v>174.8</v>
      </c>
      <c r="F23" s="5">
        <v>174.8</v>
      </c>
      <c r="G23" s="5">
        <f t="shared" si="1"/>
        <v>152.1</v>
      </c>
      <c r="H23" s="5">
        <v>152.1</v>
      </c>
      <c r="I23" s="2"/>
      <c r="J23" s="4"/>
      <c r="K23" s="2"/>
      <c r="L23" s="2">
        <v>1408021050</v>
      </c>
      <c r="M23" s="2">
        <v>439303060</v>
      </c>
      <c r="N23" s="2">
        <v>1829000</v>
      </c>
      <c r="O23" s="2"/>
      <c r="P23" s="2">
        <v>20000000</v>
      </c>
      <c r="Q23" s="3">
        <f t="shared" si="2"/>
        <v>1869153110</v>
      </c>
      <c r="R23" s="8"/>
    </row>
    <row r="24" spans="1:18" s="15" customFormat="1" ht="140.25" customHeight="1" x14ac:dyDescent="0.4">
      <c r="A24" s="1">
        <v>14</v>
      </c>
      <c r="B24" s="9" t="s">
        <v>50</v>
      </c>
      <c r="C24" s="11" t="s">
        <v>51</v>
      </c>
      <c r="D24" s="7">
        <f>E24+G24</f>
        <v>100.2</v>
      </c>
      <c r="E24" s="5">
        <f>F24</f>
        <v>3.4</v>
      </c>
      <c r="F24" s="5">
        <v>3.4</v>
      </c>
      <c r="G24" s="5">
        <f t="shared" si="1"/>
        <v>96.8</v>
      </c>
      <c r="H24" s="5">
        <v>96.8</v>
      </c>
      <c r="I24" s="2"/>
      <c r="J24" s="4"/>
      <c r="K24" s="2"/>
      <c r="L24" s="2">
        <v>126718400</v>
      </c>
      <c r="M24" s="2">
        <v>249996908</v>
      </c>
      <c r="N24" s="2"/>
      <c r="O24" s="2"/>
      <c r="P24" s="2">
        <v>16000000</v>
      </c>
      <c r="Q24" s="3">
        <f t="shared" si="2"/>
        <v>392715308</v>
      </c>
      <c r="R24" s="8"/>
    </row>
    <row r="25" spans="1:18" s="15" customFormat="1" ht="140.25" customHeight="1" x14ac:dyDescent="0.4">
      <c r="A25" s="1">
        <v>15</v>
      </c>
      <c r="B25" s="9" t="s">
        <v>52</v>
      </c>
      <c r="C25" s="11" t="s">
        <v>53</v>
      </c>
      <c r="D25" s="7">
        <f>G25</f>
        <v>327.7</v>
      </c>
      <c r="E25" s="5"/>
      <c r="F25" s="5"/>
      <c r="G25" s="5">
        <f t="shared" si="1"/>
        <v>327.7</v>
      </c>
      <c r="H25" s="5">
        <v>327.7</v>
      </c>
      <c r="I25" s="2"/>
      <c r="J25" s="4"/>
      <c r="K25" s="2"/>
      <c r="L25" s="2">
        <v>346870450</v>
      </c>
      <c r="M25" s="2">
        <v>757298296</v>
      </c>
      <c r="N25" s="2"/>
      <c r="O25" s="2"/>
      <c r="P25" s="2">
        <v>20000000</v>
      </c>
      <c r="Q25" s="3">
        <f t="shared" si="2"/>
        <v>1124168746</v>
      </c>
      <c r="R25" s="8"/>
    </row>
    <row r="26" spans="1:18" s="15" customFormat="1" ht="51" customHeight="1" x14ac:dyDescent="0.4">
      <c r="A26" s="30" t="s">
        <v>12</v>
      </c>
      <c r="B26" s="30"/>
      <c r="C26" s="30"/>
      <c r="D26" s="7">
        <f>SUM(D11:D25)</f>
        <v>11123.2</v>
      </c>
      <c r="E26" s="7">
        <f>SUM(E11:E25)</f>
        <v>181.4</v>
      </c>
      <c r="F26" s="7">
        <f>SUM(F11:F25)</f>
        <v>181.4</v>
      </c>
      <c r="G26" s="7">
        <f>SUM(G11:G25)</f>
        <v>1656.8999999999999</v>
      </c>
      <c r="H26" s="7">
        <f>SUM(H11:H25)</f>
        <v>1656.8999999999999</v>
      </c>
      <c r="I26" s="7"/>
      <c r="J26" s="7"/>
      <c r="K26" s="7">
        <f>SUM(K11:K25)</f>
        <v>9284.9</v>
      </c>
      <c r="L26" s="3">
        <f>SUM(L11:L25)</f>
        <v>3045181050</v>
      </c>
      <c r="M26" s="3">
        <f t="shared" ref="M26:Q26" si="3">SUM(M11:M25)</f>
        <v>4207234113</v>
      </c>
      <c r="N26" s="3">
        <f t="shared" si="3"/>
        <v>117804587</v>
      </c>
      <c r="O26" s="3">
        <f t="shared" si="3"/>
        <v>52632000</v>
      </c>
      <c r="P26" s="3">
        <f t="shared" si="3"/>
        <v>162000000</v>
      </c>
      <c r="Q26" s="3">
        <f t="shared" si="3"/>
        <v>7584851750</v>
      </c>
      <c r="R26" s="8" t="s">
        <v>0</v>
      </c>
    </row>
    <row r="27" spans="1:18" s="15" customFormat="1" ht="51" customHeight="1" x14ac:dyDescent="0.4">
      <c r="A27" s="25" t="s">
        <v>25</v>
      </c>
      <c r="B27" s="25"/>
      <c r="C27" s="25"/>
      <c r="D27" s="25"/>
      <c r="E27" s="25"/>
      <c r="F27" s="25"/>
      <c r="G27" s="25"/>
      <c r="H27" s="25"/>
      <c r="I27" s="25"/>
      <c r="J27" s="25"/>
      <c r="K27" s="25"/>
      <c r="L27" s="25"/>
      <c r="M27" s="25"/>
      <c r="N27" s="25"/>
      <c r="O27" s="25"/>
      <c r="P27" s="25"/>
      <c r="Q27" s="3">
        <f>Q26</f>
        <v>7584851750</v>
      </c>
      <c r="R27" s="8" t="s">
        <v>0</v>
      </c>
    </row>
    <row r="28" spans="1:18" s="15" customFormat="1" ht="51" customHeight="1" x14ac:dyDescent="0.4">
      <c r="A28" s="25" t="s">
        <v>21</v>
      </c>
      <c r="B28" s="25"/>
      <c r="C28" s="25"/>
      <c r="D28" s="25"/>
      <c r="E28" s="25"/>
      <c r="F28" s="25"/>
      <c r="G28" s="25"/>
      <c r="H28" s="25"/>
      <c r="I28" s="25"/>
      <c r="J28" s="25"/>
      <c r="K28" s="25"/>
      <c r="L28" s="25"/>
      <c r="M28" s="25"/>
      <c r="N28" s="25"/>
      <c r="O28" s="25"/>
      <c r="P28" s="25"/>
      <c r="Q28" s="3">
        <f>Q27*3.5%</f>
        <v>265469811.25000003</v>
      </c>
      <c r="R28" s="8" t="s">
        <v>0</v>
      </c>
    </row>
    <row r="29" spans="1:18" s="15" customFormat="1" ht="51" customHeight="1" x14ac:dyDescent="0.4">
      <c r="A29" s="26" t="s">
        <v>19</v>
      </c>
      <c r="B29" s="26"/>
      <c r="C29" s="26"/>
      <c r="D29" s="26"/>
      <c r="E29" s="26"/>
      <c r="F29" s="26"/>
      <c r="G29" s="26"/>
      <c r="H29" s="26"/>
      <c r="I29" s="26"/>
      <c r="J29" s="26"/>
      <c r="K29" s="26"/>
      <c r="L29" s="26"/>
      <c r="M29" s="26"/>
      <c r="N29" s="26"/>
      <c r="O29" s="26"/>
      <c r="P29" s="26"/>
      <c r="Q29" s="2">
        <v>39820471</v>
      </c>
      <c r="R29" s="8" t="s">
        <v>0</v>
      </c>
    </row>
    <row r="30" spans="1:18" s="15" customFormat="1" ht="51" customHeight="1" x14ac:dyDescent="0.4">
      <c r="A30" s="26" t="s">
        <v>20</v>
      </c>
      <c r="B30" s="26"/>
      <c r="C30" s="26"/>
      <c r="D30" s="26"/>
      <c r="E30" s="26"/>
      <c r="F30" s="26"/>
      <c r="G30" s="26"/>
      <c r="H30" s="26"/>
      <c r="I30" s="26"/>
      <c r="J30" s="26"/>
      <c r="K30" s="26"/>
      <c r="L30" s="26"/>
      <c r="M30" s="26"/>
      <c r="N30" s="26"/>
      <c r="O30" s="26"/>
      <c r="P30" s="26"/>
      <c r="Q30" s="2">
        <v>225649340</v>
      </c>
      <c r="R30" s="8" t="s">
        <v>0</v>
      </c>
    </row>
    <row r="31" spans="1:18" s="15" customFormat="1" ht="51" customHeight="1" x14ac:dyDescent="0.4">
      <c r="A31" s="25" t="s">
        <v>32</v>
      </c>
      <c r="B31" s="25"/>
      <c r="C31" s="25"/>
      <c r="D31" s="25"/>
      <c r="E31" s="25"/>
      <c r="F31" s="25"/>
      <c r="G31" s="25"/>
      <c r="H31" s="25"/>
      <c r="I31" s="25"/>
      <c r="J31" s="25"/>
      <c r="K31" s="25"/>
      <c r="L31" s="25"/>
      <c r="M31" s="25"/>
      <c r="N31" s="25"/>
      <c r="O31" s="25"/>
      <c r="P31" s="25"/>
      <c r="Q31" s="3">
        <f>Q27+Q28</f>
        <v>7850321561.25</v>
      </c>
      <c r="R31" s="8" t="s">
        <v>0</v>
      </c>
    </row>
    <row r="32" spans="1:18" s="13" customFormat="1" ht="51" customHeight="1" x14ac:dyDescent="0.5">
      <c r="A32" s="27" t="s">
        <v>55</v>
      </c>
      <c r="B32" s="28"/>
      <c r="C32" s="28"/>
      <c r="D32" s="28"/>
      <c r="E32" s="28"/>
      <c r="F32" s="28"/>
      <c r="G32" s="28"/>
      <c r="H32" s="28"/>
      <c r="I32" s="28"/>
      <c r="J32" s="28"/>
      <c r="K32" s="28"/>
      <c r="L32" s="28"/>
      <c r="M32" s="28"/>
      <c r="N32" s="28"/>
      <c r="O32" s="28"/>
      <c r="P32" s="28"/>
      <c r="Q32" s="28"/>
      <c r="R32" s="29"/>
    </row>
    <row r="35" spans="4:15" ht="25.8" x14ac:dyDescent="0.5">
      <c r="K35" s="13"/>
      <c r="L35" s="13"/>
      <c r="M35" s="13"/>
      <c r="N35" s="13"/>
      <c r="O35" s="13"/>
    </row>
    <row r="36" spans="4:15" s="13" customFormat="1" ht="25.8" x14ac:dyDescent="0.5">
      <c r="D36" s="22"/>
    </row>
    <row r="37" spans="4:15" s="13" customFormat="1" ht="25.8" x14ac:dyDescent="0.5">
      <c r="D37" s="22"/>
      <c r="K37" s="14"/>
      <c r="L37" s="14"/>
      <c r="M37" s="14"/>
      <c r="N37" s="14"/>
      <c r="O37" s="14"/>
    </row>
    <row r="38" spans="4:15" ht="25.8" x14ac:dyDescent="0.5">
      <c r="D38" s="22"/>
    </row>
    <row r="39" spans="4:15" ht="25.8" x14ac:dyDescent="0.5">
      <c r="D39" s="22"/>
    </row>
    <row r="40" spans="4:15" ht="25.8" x14ac:dyDescent="0.5">
      <c r="D40" s="22"/>
    </row>
    <row r="41" spans="4:15" ht="25.8" x14ac:dyDescent="0.5">
      <c r="D41" s="22"/>
    </row>
  </sheetData>
  <mergeCells count="32">
    <mergeCell ref="A1:I1"/>
    <mergeCell ref="N1:R1"/>
    <mergeCell ref="A2:I2"/>
    <mergeCell ref="N2:R2"/>
    <mergeCell ref="A3:I3"/>
    <mergeCell ref="J3:R3"/>
    <mergeCell ref="R8:R10"/>
    <mergeCell ref="A4:R4"/>
    <mergeCell ref="A5:R5"/>
    <mergeCell ref="A6:R6"/>
    <mergeCell ref="A7:R7"/>
    <mergeCell ref="A8:A10"/>
    <mergeCell ref="B8:B10"/>
    <mergeCell ref="C8:C10"/>
    <mergeCell ref="D8:K8"/>
    <mergeCell ref="L8:L10"/>
    <mergeCell ref="M8:M10"/>
    <mergeCell ref="A27:P27"/>
    <mergeCell ref="N8:N10"/>
    <mergeCell ref="O8:O10"/>
    <mergeCell ref="P8:P10"/>
    <mergeCell ref="Q8:Q10"/>
    <mergeCell ref="D9:D10"/>
    <mergeCell ref="E9:F9"/>
    <mergeCell ref="G9:J9"/>
    <mergeCell ref="K9:K10"/>
    <mergeCell ref="A26:C26"/>
    <mergeCell ref="A28:P28"/>
    <mergeCell ref="A29:P29"/>
    <mergeCell ref="A30:P30"/>
    <mergeCell ref="A31:P31"/>
    <mergeCell ref="A32:R32"/>
  </mergeCells>
  <pageMargins left="0.51181102362204722" right="0.39370078740157483" top="0.39370078740157483" bottom="0.39370078740157483" header="0.98425196850393704" footer="0.98425196850393704"/>
  <pageSetup paperSize="9" scale="3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TT</vt:lpstr>
      <vt:lpstr>QD</vt:lpstr>
      <vt:lpstr>QD!Print_Area</vt:lpstr>
      <vt:lpstr>TT!Print_Area</vt:lpstr>
      <vt:lpstr>QD!Print_Titles</vt:lpstr>
      <vt:lpstr>TT!Print_Titles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2026-06-04T11:26:15Z</dcterms:created>
  <dcterms:modified xsi:type="dcterms:W3CDTF">2026-08-18T02:19:18Z</dcterms:modified>
  <cp:category/>
</cp:coreProperties>
</file>